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/>
  <xr:revisionPtr revIDLastSave="0" documentId="13_ncr:1_{2BC6D1E4-0BAD-4D53-83CA-161A8BE81061}" xr6:coauthVersionLast="47" xr6:coauthVersionMax="47" xr10:uidLastSave="{00000000-0000-0000-0000-000000000000}"/>
  <workbookProtection workbookAlgorithmName="SHA-512" workbookHashValue="R0HRBHIe7ql7Zo3lMl9naKdjgqkXcMFAf8V2tiKBtTk2NUcvHo9Xb1z9C/HwDFxm3TefPP5bk+ME+tKcjvSP/Q==" workbookSaltValue="valMLiOIeUveM+/U++dZSw==" workbookSpinCount="100000" lockStructure="1"/>
  <bookViews>
    <workbookView xWindow="-110" yWindow="-110" windowWidth="19420" windowHeight="11500" xr2:uid="{00000000-000D-0000-FFFF-FFFF00000000}"/>
  </bookViews>
  <sheets>
    <sheet name="Forside" sheetId="1" r:id="rId1"/>
    <sheet name="01_engasjementer" sheetId="4" r:id="rId2"/>
    <sheet name="02_intern_risikoklasse" sheetId="6" r:id="rId3"/>
    <sheet name="03_annen_informasjon" sheetId="5" r:id="rId4"/>
    <sheet name="gyldige koder" sheetId="7" r:id="rId5"/>
    <sheet name="kvalitetskontroll_gyldige koder" sheetId="12" state="hidden" r:id="rId6"/>
    <sheet name="global" sheetId="10" state="hidden" r:id="rId7"/>
  </sheets>
  <definedNames>
    <definedName name="_xlnm._FilterDatabase" localSheetId="1" hidden="1">'01_engasjementer'!$G$7:$AE$11390</definedName>
    <definedName name="_xlnm._FilterDatabase" localSheetId="5" hidden="1">'kvalitetskontroll_gyldige koder'!$M$7:$AC$2000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0" l="1"/>
  <c r="H10" i="10"/>
  <c r="H9" i="10"/>
  <c r="H8" i="10"/>
  <c r="D25" i="1" l="1" a="1"/>
  <c r="D25" i="1" s="1"/>
  <c r="D24" i="1"/>
  <c r="BF1" i="1"/>
  <c r="BE1" i="1"/>
  <c r="BD1" i="1"/>
  <c r="BC1" i="1"/>
  <c r="BB1" i="1"/>
  <c r="BA1" i="1"/>
  <c r="W9" i="12"/>
  <c r="W10" i="12"/>
  <c r="W11" i="12"/>
  <c r="W12" i="12"/>
  <c r="W13" i="12"/>
  <c r="W14" i="12"/>
  <c r="W15" i="12"/>
  <c r="W16" i="12"/>
  <c r="W17" i="12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53" i="12"/>
  <c r="W54" i="12"/>
  <c r="W55" i="12"/>
  <c r="W56" i="12"/>
  <c r="W57" i="12"/>
  <c r="W58" i="12"/>
  <c r="W59" i="12"/>
  <c r="W60" i="12"/>
  <c r="W61" i="12"/>
  <c r="W62" i="12"/>
  <c r="W63" i="12"/>
  <c r="W64" i="12"/>
  <c r="W65" i="12"/>
  <c r="W66" i="12"/>
  <c r="W67" i="12"/>
  <c r="W68" i="12"/>
  <c r="W69" i="12"/>
  <c r="W70" i="12"/>
  <c r="W71" i="12"/>
  <c r="W72" i="12"/>
  <c r="W73" i="12"/>
  <c r="W74" i="12"/>
  <c r="W75" i="12"/>
  <c r="W76" i="12"/>
  <c r="W77" i="12"/>
  <c r="W78" i="12"/>
  <c r="W79" i="12"/>
  <c r="W80" i="12"/>
  <c r="W81" i="12"/>
  <c r="W82" i="12"/>
  <c r="W83" i="12"/>
  <c r="W84" i="12"/>
  <c r="W85" i="12"/>
  <c r="W86" i="12"/>
  <c r="W87" i="12"/>
  <c r="W88" i="12"/>
  <c r="W89" i="12"/>
  <c r="W90" i="12"/>
  <c r="W91" i="12"/>
  <c r="W92" i="12"/>
  <c r="W93" i="12"/>
  <c r="W94" i="12"/>
  <c r="W95" i="12"/>
  <c r="W96" i="12"/>
  <c r="W97" i="12"/>
  <c r="W98" i="12"/>
  <c r="W99" i="12"/>
  <c r="W100" i="12"/>
  <c r="W101" i="12"/>
  <c r="W102" i="12"/>
  <c r="W103" i="12"/>
  <c r="W104" i="12"/>
  <c r="W105" i="12"/>
  <c r="W106" i="12"/>
  <c r="W107" i="12"/>
  <c r="W108" i="12"/>
  <c r="W109" i="12"/>
  <c r="W110" i="12"/>
  <c r="W111" i="12"/>
  <c r="W112" i="12"/>
  <c r="W113" i="12"/>
  <c r="W114" i="12"/>
  <c r="W115" i="12"/>
  <c r="W116" i="12"/>
  <c r="W117" i="12"/>
  <c r="W118" i="12"/>
  <c r="W119" i="12"/>
  <c r="W120" i="12"/>
  <c r="W121" i="12"/>
  <c r="W122" i="12"/>
  <c r="W123" i="12"/>
  <c r="W124" i="12"/>
  <c r="W125" i="12"/>
  <c r="W126" i="12"/>
  <c r="W127" i="12"/>
  <c r="W128" i="12"/>
  <c r="W129" i="12"/>
  <c r="W130" i="12"/>
  <c r="W131" i="12"/>
  <c r="W132" i="12"/>
  <c r="W133" i="12"/>
  <c r="W134" i="12"/>
  <c r="W135" i="12"/>
  <c r="W136" i="12"/>
  <c r="W137" i="12"/>
  <c r="W138" i="12"/>
  <c r="W139" i="12"/>
  <c r="W140" i="12"/>
  <c r="W141" i="12"/>
  <c r="W142" i="12"/>
  <c r="W143" i="12"/>
  <c r="W144" i="12"/>
  <c r="W145" i="12"/>
  <c r="W146" i="12"/>
  <c r="W147" i="12"/>
  <c r="W148" i="12"/>
  <c r="W149" i="12"/>
  <c r="W150" i="12"/>
  <c r="W151" i="12"/>
  <c r="W152" i="12"/>
  <c r="W153" i="12"/>
  <c r="W154" i="12"/>
  <c r="W155" i="12"/>
  <c r="W156" i="12"/>
  <c r="W157" i="12"/>
  <c r="W158" i="12"/>
  <c r="W159" i="12"/>
  <c r="W160" i="12"/>
  <c r="W161" i="12"/>
  <c r="W162" i="12"/>
  <c r="W163" i="12"/>
  <c r="W164" i="12"/>
  <c r="W165" i="12"/>
  <c r="W166" i="12"/>
  <c r="W167" i="12"/>
  <c r="W168" i="12"/>
  <c r="W169" i="12"/>
  <c r="W170" i="12"/>
  <c r="W171" i="12"/>
  <c r="W172" i="12"/>
  <c r="W173" i="12"/>
  <c r="W174" i="12"/>
  <c r="W175" i="12"/>
  <c r="W176" i="12"/>
  <c r="W177" i="12"/>
  <c r="W178" i="12"/>
  <c r="W179" i="12"/>
  <c r="W180" i="12"/>
  <c r="W181" i="12"/>
  <c r="W182" i="12"/>
  <c r="W183" i="12"/>
  <c r="W184" i="12"/>
  <c r="W185" i="12"/>
  <c r="W186" i="12"/>
  <c r="W187" i="12"/>
  <c r="W188" i="12"/>
  <c r="W189" i="12"/>
  <c r="W190" i="12"/>
  <c r="W191" i="12"/>
  <c r="W192" i="12"/>
  <c r="W193" i="12"/>
  <c r="W194" i="12"/>
  <c r="W195" i="12"/>
  <c r="W196" i="12"/>
  <c r="W197" i="12"/>
  <c r="W198" i="12"/>
  <c r="W199" i="12"/>
  <c r="W200" i="12"/>
  <c r="W201" i="12"/>
  <c r="W202" i="12"/>
  <c r="W203" i="12"/>
  <c r="W204" i="12"/>
  <c r="W205" i="12"/>
  <c r="W206" i="12"/>
  <c r="W207" i="12"/>
  <c r="W208" i="12"/>
  <c r="W209" i="12"/>
  <c r="W210" i="12"/>
  <c r="W211" i="12"/>
  <c r="W212" i="12"/>
  <c r="W213" i="12"/>
  <c r="W214" i="12"/>
  <c r="W215" i="12"/>
  <c r="W216" i="12"/>
  <c r="W217" i="12"/>
  <c r="W218" i="12"/>
  <c r="W219" i="12"/>
  <c r="W220" i="12"/>
  <c r="W221" i="12"/>
  <c r="W222" i="12"/>
  <c r="W223" i="12"/>
  <c r="W224" i="12"/>
  <c r="W225" i="12"/>
  <c r="W226" i="12"/>
  <c r="W227" i="12"/>
  <c r="W228" i="12"/>
  <c r="W229" i="12"/>
  <c r="W230" i="12"/>
  <c r="W231" i="12"/>
  <c r="W232" i="12"/>
  <c r="W233" i="12"/>
  <c r="W234" i="12"/>
  <c r="W235" i="12"/>
  <c r="W236" i="12"/>
  <c r="W237" i="12"/>
  <c r="W238" i="12"/>
  <c r="W239" i="12"/>
  <c r="W240" i="12"/>
  <c r="W241" i="12"/>
  <c r="W242" i="12"/>
  <c r="W243" i="12"/>
  <c r="W244" i="12"/>
  <c r="W245" i="12"/>
  <c r="W246" i="12"/>
  <c r="W247" i="12"/>
  <c r="W248" i="12"/>
  <c r="W249" i="12"/>
  <c r="W250" i="12"/>
  <c r="W251" i="12"/>
  <c r="W252" i="12"/>
  <c r="W253" i="12"/>
  <c r="W254" i="12"/>
  <c r="W255" i="12"/>
  <c r="W256" i="12"/>
  <c r="W257" i="12"/>
  <c r="W258" i="12"/>
  <c r="W259" i="12"/>
  <c r="W260" i="12"/>
  <c r="W261" i="12"/>
  <c r="W262" i="12"/>
  <c r="W263" i="12"/>
  <c r="W264" i="12"/>
  <c r="W265" i="12"/>
  <c r="W266" i="12"/>
  <c r="W267" i="12"/>
  <c r="W268" i="12"/>
  <c r="W269" i="12"/>
  <c r="W270" i="12"/>
  <c r="W271" i="12"/>
  <c r="W272" i="12"/>
  <c r="W273" i="12"/>
  <c r="W274" i="12"/>
  <c r="W275" i="12"/>
  <c r="W276" i="12"/>
  <c r="W277" i="12"/>
  <c r="W278" i="12"/>
  <c r="W279" i="12"/>
  <c r="W280" i="12"/>
  <c r="W281" i="12"/>
  <c r="W282" i="12"/>
  <c r="W283" i="12"/>
  <c r="W284" i="12"/>
  <c r="W285" i="12"/>
  <c r="W286" i="12"/>
  <c r="W287" i="12"/>
  <c r="W288" i="12"/>
  <c r="W289" i="12"/>
  <c r="W290" i="12"/>
  <c r="W291" i="12"/>
  <c r="W292" i="12"/>
  <c r="W293" i="12"/>
  <c r="W294" i="12"/>
  <c r="W295" i="12"/>
  <c r="W296" i="12"/>
  <c r="W297" i="12"/>
  <c r="W298" i="12"/>
  <c r="W299" i="12"/>
  <c r="W300" i="12"/>
  <c r="W301" i="12"/>
  <c r="W302" i="12"/>
  <c r="W303" i="12"/>
  <c r="W304" i="12"/>
  <c r="W305" i="12"/>
  <c r="W306" i="12"/>
  <c r="W307" i="12"/>
  <c r="W308" i="12"/>
  <c r="W309" i="12"/>
  <c r="W310" i="12"/>
  <c r="W311" i="12"/>
  <c r="W312" i="12"/>
  <c r="W313" i="12"/>
  <c r="W314" i="12"/>
  <c r="W315" i="12"/>
  <c r="W316" i="12"/>
  <c r="W317" i="12"/>
  <c r="W318" i="12"/>
  <c r="W319" i="12"/>
  <c r="W320" i="12"/>
  <c r="W321" i="12"/>
  <c r="W322" i="12"/>
  <c r="W323" i="12"/>
  <c r="W324" i="12"/>
  <c r="W325" i="12"/>
  <c r="W326" i="12"/>
  <c r="W327" i="12"/>
  <c r="W328" i="12"/>
  <c r="W329" i="12"/>
  <c r="W330" i="12"/>
  <c r="W331" i="12"/>
  <c r="W332" i="12"/>
  <c r="W333" i="12"/>
  <c r="W334" i="12"/>
  <c r="W335" i="12"/>
  <c r="W336" i="12"/>
  <c r="W337" i="12"/>
  <c r="W338" i="12"/>
  <c r="W339" i="12"/>
  <c r="W340" i="12"/>
  <c r="W341" i="12"/>
  <c r="W342" i="12"/>
  <c r="W343" i="12"/>
  <c r="W344" i="12"/>
  <c r="W345" i="12"/>
  <c r="W346" i="12"/>
  <c r="W347" i="12"/>
  <c r="W348" i="12"/>
  <c r="W349" i="12"/>
  <c r="W350" i="12"/>
  <c r="W351" i="12"/>
  <c r="W352" i="12"/>
  <c r="W353" i="12"/>
  <c r="W354" i="12"/>
  <c r="W355" i="12"/>
  <c r="W356" i="12"/>
  <c r="W357" i="12"/>
  <c r="W358" i="12"/>
  <c r="W359" i="12"/>
  <c r="W360" i="12"/>
  <c r="W361" i="12"/>
  <c r="W362" i="12"/>
  <c r="W363" i="12"/>
  <c r="W364" i="12"/>
  <c r="W365" i="12"/>
  <c r="W366" i="12"/>
  <c r="W367" i="12"/>
  <c r="W368" i="12"/>
  <c r="W369" i="12"/>
  <c r="W370" i="12"/>
  <c r="W371" i="12"/>
  <c r="W372" i="12"/>
  <c r="W373" i="12"/>
  <c r="W374" i="12"/>
  <c r="W375" i="12"/>
  <c r="W376" i="12"/>
  <c r="W377" i="12"/>
  <c r="W378" i="12"/>
  <c r="W379" i="12"/>
  <c r="W380" i="12"/>
  <c r="W381" i="12"/>
  <c r="W382" i="12"/>
  <c r="W383" i="12"/>
  <c r="W384" i="12"/>
  <c r="W385" i="12"/>
  <c r="W386" i="12"/>
  <c r="W387" i="12"/>
  <c r="W388" i="12"/>
  <c r="W389" i="12"/>
  <c r="W390" i="12"/>
  <c r="W391" i="12"/>
  <c r="W392" i="12"/>
  <c r="W393" i="12"/>
  <c r="W394" i="12"/>
  <c r="W395" i="12"/>
  <c r="W396" i="12"/>
  <c r="W397" i="12"/>
  <c r="W398" i="12"/>
  <c r="W399" i="12"/>
  <c r="W400" i="12"/>
  <c r="W401" i="12"/>
  <c r="W402" i="12"/>
  <c r="W403" i="12"/>
  <c r="W404" i="12"/>
  <c r="W405" i="12"/>
  <c r="W406" i="12"/>
  <c r="W407" i="12"/>
  <c r="W408" i="12"/>
  <c r="W409" i="12"/>
  <c r="W410" i="12"/>
  <c r="W411" i="12"/>
  <c r="W412" i="12"/>
  <c r="W413" i="12"/>
  <c r="W414" i="12"/>
  <c r="W415" i="12"/>
  <c r="W416" i="12"/>
  <c r="W417" i="12"/>
  <c r="W418" i="12"/>
  <c r="W419" i="12"/>
  <c r="W420" i="12"/>
  <c r="W421" i="12"/>
  <c r="W422" i="12"/>
  <c r="W423" i="12"/>
  <c r="W424" i="12"/>
  <c r="W425" i="12"/>
  <c r="W426" i="12"/>
  <c r="W427" i="12"/>
  <c r="W428" i="12"/>
  <c r="W429" i="12"/>
  <c r="W430" i="12"/>
  <c r="W431" i="12"/>
  <c r="W432" i="12"/>
  <c r="W433" i="12"/>
  <c r="W434" i="12"/>
  <c r="W435" i="12"/>
  <c r="W436" i="12"/>
  <c r="W437" i="12"/>
  <c r="W438" i="12"/>
  <c r="W439" i="12"/>
  <c r="W440" i="12"/>
  <c r="W441" i="12"/>
  <c r="W442" i="12"/>
  <c r="W443" i="12"/>
  <c r="W444" i="12"/>
  <c r="W445" i="12"/>
  <c r="W446" i="12"/>
  <c r="W447" i="12"/>
  <c r="W448" i="12"/>
  <c r="W449" i="12"/>
  <c r="W450" i="12"/>
  <c r="W451" i="12"/>
  <c r="W452" i="12"/>
  <c r="W453" i="12"/>
  <c r="W454" i="12"/>
  <c r="W455" i="12"/>
  <c r="W456" i="12"/>
  <c r="W457" i="12"/>
  <c r="W458" i="12"/>
  <c r="W459" i="12"/>
  <c r="W460" i="12"/>
  <c r="W461" i="12"/>
  <c r="W462" i="12"/>
  <c r="W463" i="12"/>
  <c r="W464" i="12"/>
  <c r="W465" i="12"/>
  <c r="W466" i="12"/>
  <c r="W467" i="12"/>
  <c r="W468" i="12"/>
  <c r="W469" i="12"/>
  <c r="W470" i="12"/>
  <c r="W471" i="12"/>
  <c r="W472" i="12"/>
  <c r="W473" i="12"/>
  <c r="W474" i="12"/>
  <c r="W475" i="12"/>
  <c r="W476" i="12"/>
  <c r="W477" i="12"/>
  <c r="W478" i="12"/>
  <c r="W479" i="12"/>
  <c r="W480" i="12"/>
  <c r="W481" i="12"/>
  <c r="W482" i="12"/>
  <c r="W483" i="12"/>
  <c r="W484" i="12"/>
  <c r="W485" i="12"/>
  <c r="W486" i="12"/>
  <c r="W487" i="12"/>
  <c r="W488" i="12"/>
  <c r="W489" i="12"/>
  <c r="W490" i="12"/>
  <c r="W491" i="12"/>
  <c r="W492" i="12"/>
  <c r="W493" i="12"/>
  <c r="W494" i="12"/>
  <c r="W495" i="12"/>
  <c r="W496" i="12"/>
  <c r="W497" i="12"/>
  <c r="W498" i="12"/>
  <c r="W499" i="12"/>
  <c r="W500" i="12"/>
  <c r="W501" i="12"/>
  <c r="W502" i="12"/>
  <c r="W503" i="12"/>
  <c r="W504" i="12"/>
  <c r="W505" i="12"/>
  <c r="W506" i="12"/>
  <c r="W507" i="12"/>
  <c r="W508" i="12"/>
  <c r="W509" i="12"/>
  <c r="W510" i="12"/>
  <c r="W511" i="12"/>
  <c r="W512" i="12"/>
  <c r="W513" i="12"/>
  <c r="W514" i="12"/>
  <c r="W515" i="12"/>
  <c r="W516" i="12"/>
  <c r="W517" i="12"/>
  <c r="W518" i="12"/>
  <c r="W519" i="12"/>
  <c r="W520" i="12"/>
  <c r="W521" i="12"/>
  <c r="W522" i="12"/>
  <c r="W523" i="12"/>
  <c r="W524" i="12"/>
  <c r="W525" i="12"/>
  <c r="W526" i="12"/>
  <c r="W527" i="12"/>
  <c r="W528" i="12"/>
  <c r="W529" i="12"/>
  <c r="W530" i="12"/>
  <c r="W531" i="12"/>
  <c r="W532" i="12"/>
  <c r="W533" i="12"/>
  <c r="W534" i="12"/>
  <c r="W535" i="12"/>
  <c r="W536" i="12"/>
  <c r="W537" i="12"/>
  <c r="W538" i="12"/>
  <c r="W539" i="12"/>
  <c r="W540" i="12"/>
  <c r="W541" i="12"/>
  <c r="W542" i="12"/>
  <c r="W543" i="12"/>
  <c r="W544" i="12"/>
  <c r="W545" i="12"/>
  <c r="W546" i="12"/>
  <c r="W547" i="12"/>
  <c r="W548" i="12"/>
  <c r="W549" i="12"/>
  <c r="W550" i="12"/>
  <c r="W551" i="12"/>
  <c r="W552" i="12"/>
  <c r="W553" i="12"/>
  <c r="W554" i="12"/>
  <c r="W555" i="12"/>
  <c r="W556" i="12"/>
  <c r="W557" i="12"/>
  <c r="W558" i="12"/>
  <c r="W559" i="12"/>
  <c r="W560" i="12"/>
  <c r="W561" i="12"/>
  <c r="W562" i="12"/>
  <c r="W563" i="12"/>
  <c r="W564" i="12"/>
  <c r="W565" i="12"/>
  <c r="W566" i="12"/>
  <c r="W567" i="12"/>
  <c r="W568" i="12"/>
  <c r="W569" i="12"/>
  <c r="W570" i="12"/>
  <c r="W571" i="12"/>
  <c r="W572" i="12"/>
  <c r="W573" i="12"/>
  <c r="W574" i="12"/>
  <c r="W575" i="12"/>
  <c r="W576" i="12"/>
  <c r="W577" i="12"/>
  <c r="W578" i="12"/>
  <c r="W579" i="12"/>
  <c r="W580" i="12"/>
  <c r="W581" i="12"/>
  <c r="W582" i="12"/>
  <c r="W583" i="12"/>
  <c r="W584" i="12"/>
  <c r="W585" i="12"/>
  <c r="W586" i="12"/>
  <c r="W587" i="12"/>
  <c r="W588" i="12"/>
  <c r="W589" i="12"/>
  <c r="W590" i="12"/>
  <c r="W591" i="12"/>
  <c r="W592" i="12"/>
  <c r="W593" i="12"/>
  <c r="W594" i="12"/>
  <c r="W595" i="12"/>
  <c r="W596" i="12"/>
  <c r="W597" i="12"/>
  <c r="W598" i="12"/>
  <c r="W599" i="12"/>
  <c r="W600" i="12"/>
  <c r="W601" i="12"/>
  <c r="W602" i="12"/>
  <c r="W603" i="12"/>
  <c r="W604" i="12"/>
  <c r="W605" i="12"/>
  <c r="W606" i="12"/>
  <c r="W607" i="12"/>
  <c r="W608" i="12"/>
  <c r="W609" i="12"/>
  <c r="W610" i="12"/>
  <c r="W611" i="12"/>
  <c r="W612" i="12"/>
  <c r="W613" i="12"/>
  <c r="W614" i="12"/>
  <c r="W615" i="12"/>
  <c r="W616" i="12"/>
  <c r="W617" i="12"/>
  <c r="W618" i="12"/>
  <c r="W619" i="12"/>
  <c r="W620" i="12"/>
  <c r="W621" i="12"/>
  <c r="W622" i="12"/>
  <c r="W623" i="12"/>
  <c r="W624" i="12"/>
  <c r="W625" i="12"/>
  <c r="W626" i="12"/>
  <c r="W627" i="12"/>
  <c r="W628" i="12"/>
  <c r="W629" i="12"/>
  <c r="W630" i="12"/>
  <c r="W631" i="12"/>
  <c r="W632" i="12"/>
  <c r="W633" i="12"/>
  <c r="W634" i="12"/>
  <c r="W635" i="12"/>
  <c r="W636" i="12"/>
  <c r="W637" i="12"/>
  <c r="W638" i="12"/>
  <c r="W639" i="12"/>
  <c r="W640" i="12"/>
  <c r="W641" i="12"/>
  <c r="W642" i="12"/>
  <c r="W643" i="12"/>
  <c r="W644" i="12"/>
  <c r="W645" i="12"/>
  <c r="W646" i="12"/>
  <c r="W647" i="12"/>
  <c r="W648" i="12"/>
  <c r="W649" i="12"/>
  <c r="W650" i="12"/>
  <c r="W651" i="12"/>
  <c r="W652" i="12"/>
  <c r="W653" i="12"/>
  <c r="W654" i="12"/>
  <c r="W655" i="12"/>
  <c r="W656" i="12"/>
  <c r="W657" i="12"/>
  <c r="W658" i="12"/>
  <c r="W659" i="12"/>
  <c r="W660" i="12"/>
  <c r="W661" i="12"/>
  <c r="W662" i="12"/>
  <c r="W663" i="12"/>
  <c r="W664" i="12"/>
  <c r="W665" i="12"/>
  <c r="W666" i="12"/>
  <c r="W667" i="12"/>
  <c r="W668" i="12"/>
  <c r="W669" i="12"/>
  <c r="W670" i="12"/>
  <c r="W671" i="12"/>
  <c r="W672" i="12"/>
  <c r="W673" i="12"/>
  <c r="W674" i="12"/>
  <c r="W675" i="12"/>
  <c r="W676" i="12"/>
  <c r="W677" i="12"/>
  <c r="W678" i="12"/>
  <c r="W679" i="12"/>
  <c r="W680" i="12"/>
  <c r="W681" i="12"/>
  <c r="W682" i="12"/>
  <c r="W683" i="12"/>
  <c r="W684" i="12"/>
  <c r="W685" i="12"/>
  <c r="W686" i="12"/>
  <c r="W687" i="12"/>
  <c r="W688" i="12"/>
  <c r="W689" i="12"/>
  <c r="W690" i="12"/>
  <c r="W691" i="12"/>
  <c r="W692" i="12"/>
  <c r="W693" i="12"/>
  <c r="W694" i="12"/>
  <c r="W695" i="12"/>
  <c r="W696" i="12"/>
  <c r="W697" i="12"/>
  <c r="W698" i="12"/>
  <c r="W699" i="12"/>
  <c r="W700" i="12"/>
  <c r="W701" i="12"/>
  <c r="W702" i="12"/>
  <c r="W703" i="12"/>
  <c r="W704" i="12"/>
  <c r="W705" i="12"/>
  <c r="W706" i="12"/>
  <c r="W707" i="12"/>
  <c r="W708" i="12"/>
  <c r="W709" i="12"/>
  <c r="W710" i="12"/>
  <c r="W711" i="12"/>
  <c r="W712" i="12"/>
  <c r="W713" i="12"/>
  <c r="W714" i="12"/>
  <c r="W715" i="12"/>
  <c r="W716" i="12"/>
  <c r="W717" i="12"/>
  <c r="W718" i="12"/>
  <c r="W719" i="12"/>
  <c r="W720" i="12"/>
  <c r="W721" i="12"/>
  <c r="W722" i="12"/>
  <c r="W723" i="12"/>
  <c r="W724" i="12"/>
  <c r="W725" i="12"/>
  <c r="W726" i="12"/>
  <c r="W727" i="12"/>
  <c r="W728" i="12"/>
  <c r="W729" i="12"/>
  <c r="W730" i="12"/>
  <c r="W731" i="12"/>
  <c r="W732" i="12"/>
  <c r="W733" i="12"/>
  <c r="W734" i="12"/>
  <c r="W735" i="12"/>
  <c r="W736" i="12"/>
  <c r="W737" i="12"/>
  <c r="W738" i="12"/>
  <c r="W739" i="12"/>
  <c r="W740" i="12"/>
  <c r="W741" i="12"/>
  <c r="W742" i="12"/>
  <c r="W743" i="12"/>
  <c r="W744" i="12"/>
  <c r="W745" i="12"/>
  <c r="W746" i="12"/>
  <c r="W747" i="12"/>
  <c r="W748" i="12"/>
  <c r="W749" i="12"/>
  <c r="W750" i="12"/>
  <c r="W751" i="12"/>
  <c r="W752" i="12"/>
  <c r="W753" i="12"/>
  <c r="W754" i="12"/>
  <c r="W755" i="12"/>
  <c r="W756" i="12"/>
  <c r="W757" i="12"/>
  <c r="W758" i="12"/>
  <c r="W759" i="12"/>
  <c r="W760" i="12"/>
  <c r="W761" i="12"/>
  <c r="W762" i="12"/>
  <c r="W763" i="12"/>
  <c r="W764" i="12"/>
  <c r="W765" i="12"/>
  <c r="W766" i="12"/>
  <c r="W767" i="12"/>
  <c r="W768" i="12"/>
  <c r="W769" i="12"/>
  <c r="W770" i="12"/>
  <c r="W771" i="12"/>
  <c r="W772" i="12"/>
  <c r="W773" i="12"/>
  <c r="W774" i="12"/>
  <c r="W775" i="12"/>
  <c r="W776" i="12"/>
  <c r="W777" i="12"/>
  <c r="W778" i="12"/>
  <c r="W779" i="12"/>
  <c r="W780" i="12"/>
  <c r="W781" i="12"/>
  <c r="W782" i="12"/>
  <c r="W783" i="12"/>
  <c r="W784" i="12"/>
  <c r="W785" i="12"/>
  <c r="W786" i="12"/>
  <c r="W787" i="12"/>
  <c r="W788" i="12"/>
  <c r="W789" i="12"/>
  <c r="W790" i="12"/>
  <c r="W791" i="12"/>
  <c r="W792" i="12"/>
  <c r="W793" i="12"/>
  <c r="W794" i="12"/>
  <c r="W795" i="12"/>
  <c r="W796" i="12"/>
  <c r="W797" i="12"/>
  <c r="W798" i="12"/>
  <c r="W799" i="12"/>
  <c r="W800" i="12"/>
  <c r="W801" i="12"/>
  <c r="W802" i="12"/>
  <c r="W803" i="12"/>
  <c r="W804" i="12"/>
  <c r="W805" i="12"/>
  <c r="W806" i="12"/>
  <c r="W807" i="12"/>
  <c r="W808" i="12"/>
  <c r="W809" i="12"/>
  <c r="W810" i="12"/>
  <c r="W811" i="12"/>
  <c r="W812" i="12"/>
  <c r="W813" i="12"/>
  <c r="W814" i="12"/>
  <c r="W815" i="12"/>
  <c r="W816" i="12"/>
  <c r="W817" i="12"/>
  <c r="W818" i="12"/>
  <c r="W819" i="12"/>
  <c r="W820" i="12"/>
  <c r="W821" i="12"/>
  <c r="W822" i="12"/>
  <c r="W823" i="12"/>
  <c r="W824" i="12"/>
  <c r="W825" i="12"/>
  <c r="W826" i="12"/>
  <c r="W827" i="12"/>
  <c r="W828" i="12"/>
  <c r="W829" i="12"/>
  <c r="W830" i="12"/>
  <c r="W831" i="12"/>
  <c r="W832" i="12"/>
  <c r="W833" i="12"/>
  <c r="W834" i="12"/>
  <c r="W835" i="12"/>
  <c r="W836" i="12"/>
  <c r="W837" i="12"/>
  <c r="W838" i="12"/>
  <c r="W839" i="12"/>
  <c r="W840" i="12"/>
  <c r="W841" i="12"/>
  <c r="W842" i="12"/>
  <c r="W843" i="12"/>
  <c r="W844" i="12"/>
  <c r="W845" i="12"/>
  <c r="W846" i="12"/>
  <c r="W847" i="12"/>
  <c r="W848" i="12"/>
  <c r="W849" i="12"/>
  <c r="W850" i="12"/>
  <c r="W851" i="12"/>
  <c r="W852" i="12"/>
  <c r="W853" i="12"/>
  <c r="W854" i="12"/>
  <c r="W855" i="12"/>
  <c r="W856" i="12"/>
  <c r="W857" i="12"/>
  <c r="W858" i="12"/>
  <c r="W859" i="12"/>
  <c r="W860" i="12"/>
  <c r="W861" i="12"/>
  <c r="W862" i="12"/>
  <c r="W863" i="12"/>
  <c r="W864" i="12"/>
  <c r="W865" i="12"/>
  <c r="W866" i="12"/>
  <c r="W867" i="12"/>
  <c r="W868" i="12"/>
  <c r="W869" i="12"/>
  <c r="W870" i="12"/>
  <c r="W871" i="12"/>
  <c r="W872" i="12"/>
  <c r="W873" i="12"/>
  <c r="W874" i="12"/>
  <c r="W875" i="12"/>
  <c r="W876" i="12"/>
  <c r="W877" i="12"/>
  <c r="W878" i="12"/>
  <c r="W879" i="12"/>
  <c r="W880" i="12"/>
  <c r="W881" i="12"/>
  <c r="W882" i="12"/>
  <c r="W883" i="12"/>
  <c r="W884" i="12"/>
  <c r="W885" i="12"/>
  <c r="W886" i="12"/>
  <c r="W887" i="12"/>
  <c r="W888" i="12"/>
  <c r="W889" i="12"/>
  <c r="W890" i="12"/>
  <c r="W891" i="12"/>
  <c r="W892" i="12"/>
  <c r="W893" i="12"/>
  <c r="W894" i="12"/>
  <c r="W895" i="12"/>
  <c r="W896" i="12"/>
  <c r="W897" i="12"/>
  <c r="W898" i="12"/>
  <c r="W899" i="12"/>
  <c r="W900" i="12"/>
  <c r="W901" i="12"/>
  <c r="W902" i="12"/>
  <c r="W903" i="12"/>
  <c r="W904" i="12"/>
  <c r="W905" i="12"/>
  <c r="W906" i="12"/>
  <c r="W907" i="12"/>
  <c r="W908" i="12"/>
  <c r="W909" i="12"/>
  <c r="W910" i="12"/>
  <c r="W911" i="12"/>
  <c r="W912" i="12"/>
  <c r="W913" i="12"/>
  <c r="W914" i="12"/>
  <c r="W915" i="12"/>
  <c r="W916" i="12"/>
  <c r="W917" i="12"/>
  <c r="W918" i="12"/>
  <c r="W919" i="12"/>
  <c r="W920" i="12"/>
  <c r="W921" i="12"/>
  <c r="W922" i="12"/>
  <c r="W923" i="12"/>
  <c r="W924" i="12"/>
  <c r="W925" i="12"/>
  <c r="W926" i="12"/>
  <c r="W927" i="12"/>
  <c r="W928" i="12"/>
  <c r="W929" i="12"/>
  <c r="W930" i="12"/>
  <c r="W931" i="12"/>
  <c r="W932" i="12"/>
  <c r="W933" i="12"/>
  <c r="W934" i="12"/>
  <c r="W935" i="12"/>
  <c r="W936" i="12"/>
  <c r="W937" i="12"/>
  <c r="W938" i="12"/>
  <c r="W939" i="12"/>
  <c r="W940" i="12"/>
  <c r="W941" i="12"/>
  <c r="W942" i="12"/>
  <c r="W943" i="12"/>
  <c r="W944" i="12"/>
  <c r="W945" i="12"/>
  <c r="W946" i="12"/>
  <c r="W947" i="12"/>
  <c r="W948" i="12"/>
  <c r="W949" i="12"/>
  <c r="W950" i="12"/>
  <c r="W951" i="12"/>
  <c r="W952" i="12"/>
  <c r="W953" i="12"/>
  <c r="W954" i="12"/>
  <c r="W955" i="12"/>
  <c r="W956" i="12"/>
  <c r="W957" i="12"/>
  <c r="W958" i="12"/>
  <c r="W959" i="12"/>
  <c r="W960" i="12"/>
  <c r="W961" i="12"/>
  <c r="W962" i="12"/>
  <c r="W963" i="12"/>
  <c r="W964" i="12"/>
  <c r="W965" i="12"/>
  <c r="W966" i="12"/>
  <c r="W967" i="12"/>
  <c r="W968" i="12"/>
  <c r="W969" i="12"/>
  <c r="W970" i="12"/>
  <c r="W971" i="12"/>
  <c r="W972" i="12"/>
  <c r="W973" i="12"/>
  <c r="W974" i="12"/>
  <c r="W975" i="12"/>
  <c r="W976" i="12"/>
  <c r="W977" i="12"/>
  <c r="W978" i="12"/>
  <c r="W979" i="12"/>
  <c r="W980" i="12"/>
  <c r="W981" i="12"/>
  <c r="W982" i="12"/>
  <c r="W983" i="12"/>
  <c r="W984" i="12"/>
  <c r="W985" i="12"/>
  <c r="W986" i="12"/>
  <c r="W987" i="12"/>
  <c r="W988" i="12"/>
  <c r="W989" i="12"/>
  <c r="W990" i="12"/>
  <c r="W991" i="12"/>
  <c r="W992" i="12"/>
  <c r="W993" i="12"/>
  <c r="W994" i="12"/>
  <c r="W995" i="12"/>
  <c r="W996" i="12"/>
  <c r="W997" i="12"/>
  <c r="W998" i="12"/>
  <c r="W999" i="12"/>
  <c r="W1000" i="12"/>
  <c r="W1001" i="12"/>
  <c r="T9" i="12"/>
  <c r="T10" i="12"/>
  <c r="T11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36" i="12"/>
  <c r="T37" i="12"/>
  <c r="T38" i="12"/>
  <c r="T39" i="12"/>
  <c r="T40" i="12"/>
  <c r="T41" i="12"/>
  <c r="T42" i="12"/>
  <c r="T43" i="12"/>
  <c r="T44" i="12"/>
  <c r="T45" i="12"/>
  <c r="T46" i="12"/>
  <c r="T47" i="12"/>
  <c r="T48" i="12"/>
  <c r="T49" i="12"/>
  <c r="T50" i="12"/>
  <c r="T51" i="12"/>
  <c r="T52" i="12"/>
  <c r="T53" i="12"/>
  <c r="T54" i="12"/>
  <c r="T55" i="12"/>
  <c r="T56" i="12"/>
  <c r="T57" i="12"/>
  <c r="T58" i="12"/>
  <c r="T59" i="12"/>
  <c r="T60" i="12"/>
  <c r="T61" i="12"/>
  <c r="T62" i="12"/>
  <c r="T63" i="12"/>
  <c r="T64" i="12"/>
  <c r="T65" i="12"/>
  <c r="T66" i="12"/>
  <c r="T67" i="12"/>
  <c r="T68" i="12"/>
  <c r="T69" i="12"/>
  <c r="T70" i="12"/>
  <c r="T71" i="12"/>
  <c r="T72" i="12"/>
  <c r="T73" i="12"/>
  <c r="T74" i="12"/>
  <c r="T75" i="12"/>
  <c r="T76" i="12"/>
  <c r="T77" i="12"/>
  <c r="T78" i="12"/>
  <c r="T79" i="12"/>
  <c r="T80" i="12"/>
  <c r="T81" i="12"/>
  <c r="T82" i="12"/>
  <c r="T83" i="12"/>
  <c r="T84" i="12"/>
  <c r="T85" i="12"/>
  <c r="T86" i="12"/>
  <c r="T87" i="12"/>
  <c r="T88" i="12"/>
  <c r="T89" i="12"/>
  <c r="T90" i="12"/>
  <c r="T91" i="12"/>
  <c r="T92" i="12"/>
  <c r="T93" i="12"/>
  <c r="T94" i="12"/>
  <c r="T95" i="12"/>
  <c r="T96" i="12"/>
  <c r="T97" i="12"/>
  <c r="T98" i="12"/>
  <c r="T99" i="12"/>
  <c r="T100" i="12"/>
  <c r="T101" i="12"/>
  <c r="T102" i="12"/>
  <c r="T103" i="12"/>
  <c r="T104" i="12"/>
  <c r="T105" i="12"/>
  <c r="T106" i="12"/>
  <c r="T107" i="12"/>
  <c r="T108" i="12"/>
  <c r="T109" i="12"/>
  <c r="T110" i="12"/>
  <c r="T111" i="12"/>
  <c r="T112" i="12"/>
  <c r="T113" i="12"/>
  <c r="T114" i="12"/>
  <c r="T115" i="12"/>
  <c r="T116" i="12"/>
  <c r="T117" i="12"/>
  <c r="T118" i="12"/>
  <c r="T119" i="12"/>
  <c r="T120" i="12"/>
  <c r="T121" i="12"/>
  <c r="T122" i="12"/>
  <c r="T123" i="12"/>
  <c r="T124" i="12"/>
  <c r="T125" i="12"/>
  <c r="T126" i="12"/>
  <c r="T127" i="12"/>
  <c r="T128" i="12"/>
  <c r="T129" i="12"/>
  <c r="T130" i="12"/>
  <c r="T131" i="12"/>
  <c r="T132" i="12"/>
  <c r="T133" i="12"/>
  <c r="T134" i="12"/>
  <c r="T135" i="12"/>
  <c r="T136" i="12"/>
  <c r="T137" i="12"/>
  <c r="T138" i="12"/>
  <c r="T139" i="12"/>
  <c r="T140" i="12"/>
  <c r="T141" i="12"/>
  <c r="T142" i="12"/>
  <c r="T143" i="12"/>
  <c r="T144" i="12"/>
  <c r="T145" i="12"/>
  <c r="T146" i="12"/>
  <c r="T147" i="12"/>
  <c r="T148" i="12"/>
  <c r="T149" i="12"/>
  <c r="T150" i="12"/>
  <c r="T151" i="12"/>
  <c r="T152" i="12"/>
  <c r="T153" i="12"/>
  <c r="T154" i="12"/>
  <c r="T155" i="12"/>
  <c r="T156" i="12"/>
  <c r="T157" i="12"/>
  <c r="T158" i="12"/>
  <c r="T159" i="12"/>
  <c r="T160" i="12"/>
  <c r="T161" i="12"/>
  <c r="T162" i="12"/>
  <c r="T163" i="12"/>
  <c r="T164" i="12"/>
  <c r="T165" i="12"/>
  <c r="T166" i="12"/>
  <c r="T167" i="12"/>
  <c r="T168" i="12"/>
  <c r="T169" i="12"/>
  <c r="T170" i="12"/>
  <c r="T171" i="12"/>
  <c r="T172" i="12"/>
  <c r="T173" i="12"/>
  <c r="T174" i="12"/>
  <c r="T175" i="12"/>
  <c r="T176" i="12"/>
  <c r="T177" i="12"/>
  <c r="T178" i="12"/>
  <c r="T179" i="12"/>
  <c r="T180" i="12"/>
  <c r="T181" i="12"/>
  <c r="T182" i="12"/>
  <c r="T183" i="12"/>
  <c r="T184" i="12"/>
  <c r="T185" i="12"/>
  <c r="T186" i="12"/>
  <c r="T187" i="12"/>
  <c r="T188" i="12"/>
  <c r="T189" i="12"/>
  <c r="T190" i="12"/>
  <c r="T191" i="12"/>
  <c r="T192" i="12"/>
  <c r="T193" i="12"/>
  <c r="T194" i="12"/>
  <c r="T195" i="12"/>
  <c r="T196" i="12"/>
  <c r="T197" i="12"/>
  <c r="T198" i="12"/>
  <c r="T199" i="12"/>
  <c r="T200" i="12"/>
  <c r="T201" i="12"/>
  <c r="T202" i="12"/>
  <c r="T203" i="12"/>
  <c r="T204" i="12"/>
  <c r="T205" i="12"/>
  <c r="T206" i="12"/>
  <c r="T207" i="12"/>
  <c r="T208" i="12"/>
  <c r="T209" i="12"/>
  <c r="T210" i="12"/>
  <c r="T211" i="12"/>
  <c r="T212" i="12"/>
  <c r="T213" i="12"/>
  <c r="T214" i="12"/>
  <c r="T215" i="12"/>
  <c r="T216" i="12"/>
  <c r="T217" i="12"/>
  <c r="T218" i="12"/>
  <c r="T219" i="12"/>
  <c r="T220" i="12"/>
  <c r="T221" i="12"/>
  <c r="T222" i="12"/>
  <c r="T223" i="12"/>
  <c r="T224" i="12"/>
  <c r="T225" i="12"/>
  <c r="T226" i="12"/>
  <c r="T227" i="12"/>
  <c r="T228" i="12"/>
  <c r="T229" i="12"/>
  <c r="T230" i="12"/>
  <c r="T231" i="12"/>
  <c r="T232" i="12"/>
  <c r="T233" i="12"/>
  <c r="T234" i="12"/>
  <c r="T235" i="12"/>
  <c r="T236" i="12"/>
  <c r="T237" i="12"/>
  <c r="T238" i="12"/>
  <c r="T239" i="12"/>
  <c r="T240" i="12"/>
  <c r="T241" i="12"/>
  <c r="T242" i="12"/>
  <c r="T243" i="12"/>
  <c r="T244" i="12"/>
  <c r="T245" i="12"/>
  <c r="T246" i="12"/>
  <c r="T247" i="12"/>
  <c r="T248" i="12"/>
  <c r="T249" i="12"/>
  <c r="T250" i="12"/>
  <c r="T251" i="12"/>
  <c r="T252" i="12"/>
  <c r="T253" i="12"/>
  <c r="T254" i="12"/>
  <c r="T255" i="12"/>
  <c r="T256" i="12"/>
  <c r="T257" i="12"/>
  <c r="T258" i="12"/>
  <c r="T259" i="12"/>
  <c r="T260" i="12"/>
  <c r="T261" i="12"/>
  <c r="T262" i="12"/>
  <c r="T263" i="12"/>
  <c r="T264" i="12"/>
  <c r="T265" i="12"/>
  <c r="T266" i="12"/>
  <c r="T267" i="12"/>
  <c r="T268" i="12"/>
  <c r="T269" i="12"/>
  <c r="T270" i="12"/>
  <c r="T271" i="12"/>
  <c r="T272" i="12"/>
  <c r="T273" i="12"/>
  <c r="T274" i="12"/>
  <c r="T275" i="12"/>
  <c r="T276" i="12"/>
  <c r="T277" i="12"/>
  <c r="T278" i="12"/>
  <c r="T279" i="12"/>
  <c r="T280" i="12"/>
  <c r="T281" i="12"/>
  <c r="T282" i="12"/>
  <c r="T283" i="12"/>
  <c r="T284" i="12"/>
  <c r="T285" i="12"/>
  <c r="T286" i="12"/>
  <c r="T287" i="12"/>
  <c r="T288" i="12"/>
  <c r="T289" i="12"/>
  <c r="T290" i="12"/>
  <c r="T291" i="12"/>
  <c r="T292" i="12"/>
  <c r="T293" i="12"/>
  <c r="T294" i="12"/>
  <c r="T295" i="12"/>
  <c r="T296" i="12"/>
  <c r="T297" i="12"/>
  <c r="T298" i="12"/>
  <c r="T299" i="12"/>
  <c r="T300" i="12"/>
  <c r="T301" i="12"/>
  <c r="T302" i="12"/>
  <c r="T303" i="12"/>
  <c r="T304" i="12"/>
  <c r="T305" i="12"/>
  <c r="T306" i="12"/>
  <c r="T307" i="12"/>
  <c r="T308" i="12"/>
  <c r="T309" i="12"/>
  <c r="T310" i="12"/>
  <c r="T311" i="12"/>
  <c r="T312" i="12"/>
  <c r="T313" i="12"/>
  <c r="T314" i="12"/>
  <c r="T315" i="12"/>
  <c r="T316" i="12"/>
  <c r="T317" i="12"/>
  <c r="T318" i="12"/>
  <c r="T319" i="12"/>
  <c r="T320" i="12"/>
  <c r="T321" i="12"/>
  <c r="T322" i="12"/>
  <c r="T323" i="12"/>
  <c r="T324" i="12"/>
  <c r="T325" i="12"/>
  <c r="T326" i="12"/>
  <c r="T327" i="12"/>
  <c r="T328" i="12"/>
  <c r="T329" i="12"/>
  <c r="T330" i="12"/>
  <c r="T331" i="12"/>
  <c r="T332" i="12"/>
  <c r="T333" i="12"/>
  <c r="T334" i="12"/>
  <c r="T335" i="12"/>
  <c r="T336" i="12"/>
  <c r="T337" i="12"/>
  <c r="T338" i="12"/>
  <c r="T339" i="12"/>
  <c r="T340" i="12"/>
  <c r="T341" i="12"/>
  <c r="T342" i="12"/>
  <c r="T343" i="12"/>
  <c r="T344" i="12"/>
  <c r="T345" i="12"/>
  <c r="T346" i="12"/>
  <c r="T347" i="12"/>
  <c r="T348" i="12"/>
  <c r="T349" i="12"/>
  <c r="T350" i="12"/>
  <c r="T351" i="12"/>
  <c r="T352" i="12"/>
  <c r="T353" i="12"/>
  <c r="T354" i="12"/>
  <c r="T355" i="12"/>
  <c r="T356" i="12"/>
  <c r="T357" i="12"/>
  <c r="T358" i="12"/>
  <c r="T359" i="12"/>
  <c r="T360" i="12"/>
  <c r="T361" i="12"/>
  <c r="T362" i="12"/>
  <c r="T363" i="12"/>
  <c r="T364" i="12"/>
  <c r="T365" i="12"/>
  <c r="T366" i="12"/>
  <c r="T367" i="12"/>
  <c r="T368" i="12"/>
  <c r="T369" i="12"/>
  <c r="T370" i="12"/>
  <c r="T371" i="12"/>
  <c r="T372" i="12"/>
  <c r="T373" i="12"/>
  <c r="T374" i="12"/>
  <c r="T375" i="12"/>
  <c r="T376" i="12"/>
  <c r="T377" i="12"/>
  <c r="T378" i="12"/>
  <c r="T379" i="12"/>
  <c r="T380" i="12"/>
  <c r="T381" i="12"/>
  <c r="T382" i="12"/>
  <c r="T383" i="12"/>
  <c r="T384" i="12"/>
  <c r="T385" i="12"/>
  <c r="T386" i="12"/>
  <c r="T387" i="12"/>
  <c r="T388" i="12"/>
  <c r="T389" i="12"/>
  <c r="T390" i="12"/>
  <c r="T391" i="12"/>
  <c r="T392" i="12"/>
  <c r="T393" i="12"/>
  <c r="T394" i="12"/>
  <c r="T395" i="12"/>
  <c r="T396" i="12"/>
  <c r="T397" i="12"/>
  <c r="T398" i="12"/>
  <c r="T399" i="12"/>
  <c r="T400" i="12"/>
  <c r="T401" i="12"/>
  <c r="T402" i="12"/>
  <c r="T403" i="12"/>
  <c r="T404" i="12"/>
  <c r="T405" i="12"/>
  <c r="T406" i="12"/>
  <c r="T407" i="12"/>
  <c r="T408" i="12"/>
  <c r="T409" i="12"/>
  <c r="T410" i="12"/>
  <c r="T411" i="12"/>
  <c r="T412" i="12"/>
  <c r="T413" i="12"/>
  <c r="T414" i="12"/>
  <c r="T415" i="12"/>
  <c r="T416" i="12"/>
  <c r="T417" i="12"/>
  <c r="T418" i="12"/>
  <c r="T419" i="12"/>
  <c r="T420" i="12"/>
  <c r="T421" i="12"/>
  <c r="T422" i="12"/>
  <c r="T423" i="12"/>
  <c r="T424" i="12"/>
  <c r="T425" i="12"/>
  <c r="T426" i="12"/>
  <c r="T427" i="12"/>
  <c r="T428" i="12"/>
  <c r="T429" i="12"/>
  <c r="T430" i="12"/>
  <c r="T431" i="12"/>
  <c r="T432" i="12"/>
  <c r="T433" i="12"/>
  <c r="T434" i="12"/>
  <c r="T435" i="12"/>
  <c r="T436" i="12"/>
  <c r="T437" i="12"/>
  <c r="T438" i="12"/>
  <c r="T439" i="12"/>
  <c r="T440" i="12"/>
  <c r="T441" i="12"/>
  <c r="T442" i="12"/>
  <c r="T443" i="12"/>
  <c r="T444" i="12"/>
  <c r="T445" i="12"/>
  <c r="T446" i="12"/>
  <c r="T447" i="12"/>
  <c r="T448" i="12"/>
  <c r="T449" i="12"/>
  <c r="T450" i="12"/>
  <c r="T451" i="12"/>
  <c r="T452" i="12"/>
  <c r="T453" i="12"/>
  <c r="T454" i="12"/>
  <c r="T455" i="12"/>
  <c r="T456" i="12"/>
  <c r="T457" i="12"/>
  <c r="T458" i="12"/>
  <c r="T459" i="12"/>
  <c r="T460" i="12"/>
  <c r="T461" i="12"/>
  <c r="T462" i="12"/>
  <c r="T463" i="12"/>
  <c r="T464" i="12"/>
  <c r="T465" i="12"/>
  <c r="T466" i="12"/>
  <c r="T467" i="12"/>
  <c r="T468" i="12"/>
  <c r="T469" i="12"/>
  <c r="T470" i="12"/>
  <c r="T471" i="12"/>
  <c r="T472" i="12"/>
  <c r="T473" i="12"/>
  <c r="T474" i="12"/>
  <c r="T475" i="12"/>
  <c r="T476" i="12"/>
  <c r="T477" i="12"/>
  <c r="T478" i="12"/>
  <c r="T479" i="12"/>
  <c r="T480" i="12"/>
  <c r="T481" i="12"/>
  <c r="T482" i="12"/>
  <c r="T483" i="12"/>
  <c r="T484" i="12"/>
  <c r="T485" i="12"/>
  <c r="T486" i="12"/>
  <c r="T487" i="12"/>
  <c r="T488" i="12"/>
  <c r="T489" i="12"/>
  <c r="T490" i="12"/>
  <c r="T491" i="12"/>
  <c r="T492" i="12"/>
  <c r="T493" i="12"/>
  <c r="T494" i="12"/>
  <c r="T495" i="12"/>
  <c r="T496" i="12"/>
  <c r="T497" i="12"/>
  <c r="T498" i="12"/>
  <c r="T499" i="12"/>
  <c r="T500" i="12"/>
  <c r="T501" i="12"/>
  <c r="T502" i="12"/>
  <c r="T503" i="12"/>
  <c r="T504" i="12"/>
  <c r="T505" i="12"/>
  <c r="T506" i="12"/>
  <c r="T507" i="12"/>
  <c r="T508" i="12"/>
  <c r="T509" i="12"/>
  <c r="T510" i="12"/>
  <c r="T511" i="12"/>
  <c r="T512" i="12"/>
  <c r="T513" i="12"/>
  <c r="T514" i="12"/>
  <c r="T515" i="12"/>
  <c r="T516" i="12"/>
  <c r="T517" i="12"/>
  <c r="T518" i="12"/>
  <c r="T519" i="12"/>
  <c r="T520" i="12"/>
  <c r="T521" i="12"/>
  <c r="T522" i="12"/>
  <c r="T523" i="12"/>
  <c r="T524" i="12"/>
  <c r="T525" i="12"/>
  <c r="T526" i="12"/>
  <c r="T527" i="12"/>
  <c r="T528" i="12"/>
  <c r="T529" i="12"/>
  <c r="T530" i="12"/>
  <c r="T531" i="12"/>
  <c r="T532" i="12"/>
  <c r="T533" i="12"/>
  <c r="T534" i="12"/>
  <c r="T535" i="12"/>
  <c r="T536" i="12"/>
  <c r="T537" i="12"/>
  <c r="T538" i="12"/>
  <c r="T539" i="12"/>
  <c r="T540" i="12"/>
  <c r="T541" i="12"/>
  <c r="T542" i="12"/>
  <c r="T543" i="12"/>
  <c r="T544" i="12"/>
  <c r="T545" i="12"/>
  <c r="T546" i="12"/>
  <c r="T547" i="12"/>
  <c r="T548" i="12"/>
  <c r="T549" i="12"/>
  <c r="T550" i="12"/>
  <c r="T551" i="12"/>
  <c r="T552" i="12"/>
  <c r="T553" i="12"/>
  <c r="T554" i="12"/>
  <c r="T555" i="12"/>
  <c r="T556" i="12"/>
  <c r="T557" i="12"/>
  <c r="T558" i="12"/>
  <c r="T559" i="12"/>
  <c r="T560" i="12"/>
  <c r="T561" i="12"/>
  <c r="T562" i="12"/>
  <c r="T563" i="12"/>
  <c r="T564" i="12"/>
  <c r="T565" i="12"/>
  <c r="T566" i="12"/>
  <c r="T567" i="12"/>
  <c r="T568" i="12"/>
  <c r="T569" i="12"/>
  <c r="T570" i="12"/>
  <c r="T571" i="12"/>
  <c r="T572" i="12"/>
  <c r="T573" i="12"/>
  <c r="T574" i="12"/>
  <c r="T575" i="12"/>
  <c r="T576" i="12"/>
  <c r="T577" i="12"/>
  <c r="T578" i="12"/>
  <c r="T579" i="12"/>
  <c r="T580" i="12"/>
  <c r="T581" i="12"/>
  <c r="T582" i="12"/>
  <c r="T583" i="12"/>
  <c r="T584" i="12"/>
  <c r="T585" i="12"/>
  <c r="T586" i="12"/>
  <c r="T587" i="12"/>
  <c r="T588" i="12"/>
  <c r="T589" i="12"/>
  <c r="T590" i="12"/>
  <c r="T591" i="12"/>
  <c r="T592" i="12"/>
  <c r="T593" i="12"/>
  <c r="T594" i="12"/>
  <c r="T595" i="12"/>
  <c r="T596" i="12"/>
  <c r="T597" i="12"/>
  <c r="T598" i="12"/>
  <c r="T599" i="12"/>
  <c r="T600" i="12"/>
  <c r="T601" i="12"/>
  <c r="T602" i="12"/>
  <c r="T603" i="12"/>
  <c r="T604" i="12"/>
  <c r="T605" i="12"/>
  <c r="T606" i="12"/>
  <c r="T607" i="12"/>
  <c r="T608" i="12"/>
  <c r="T609" i="12"/>
  <c r="T610" i="12"/>
  <c r="T611" i="12"/>
  <c r="T612" i="12"/>
  <c r="T613" i="12"/>
  <c r="T614" i="12"/>
  <c r="T615" i="12"/>
  <c r="T616" i="12"/>
  <c r="T617" i="12"/>
  <c r="T618" i="12"/>
  <c r="T619" i="12"/>
  <c r="T620" i="12"/>
  <c r="T621" i="12"/>
  <c r="T622" i="12"/>
  <c r="T623" i="12"/>
  <c r="T624" i="12"/>
  <c r="T625" i="12"/>
  <c r="T626" i="12"/>
  <c r="T627" i="12"/>
  <c r="T628" i="12"/>
  <c r="T629" i="12"/>
  <c r="T630" i="12"/>
  <c r="T631" i="12"/>
  <c r="T632" i="12"/>
  <c r="T633" i="12"/>
  <c r="T634" i="12"/>
  <c r="T635" i="12"/>
  <c r="T636" i="12"/>
  <c r="T637" i="12"/>
  <c r="T638" i="12"/>
  <c r="T639" i="12"/>
  <c r="T640" i="12"/>
  <c r="T641" i="12"/>
  <c r="T642" i="12"/>
  <c r="T643" i="12"/>
  <c r="T644" i="12"/>
  <c r="T645" i="12"/>
  <c r="T646" i="12"/>
  <c r="T647" i="12"/>
  <c r="T648" i="12"/>
  <c r="T649" i="12"/>
  <c r="T650" i="12"/>
  <c r="T651" i="12"/>
  <c r="T652" i="12"/>
  <c r="T653" i="12"/>
  <c r="T654" i="12"/>
  <c r="T655" i="12"/>
  <c r="T656" i="12"/>
  <c r="T657" i="12"/>
  <c r="T658" i="12"/>
  <c r="T659" i="12"/>
  <c r="T660" i="12"/>
  <c r="T661" i="12"/>
  <c r="T662" i="12"/>
  <c r="T663" i="12"/>
  <c r="T664" i="12"/>
  <c r="T665" i="12"/>
  <c r="T666" i="12"/>
  <c r="T667" i="12"/>
  <c r="T668" i="12"/>
  <c r="T669" i="12"/>
  <c r="T670" i="12"/>
  <c r="T671" i="12"/>
  <c r="T672" i="12"/>
  <c r="T673" i="12"/>
  <c r="T674" i="12"/>
  <c r="T675" i="12"/>
  <c r="T676" i="12"/>
  <c r="T677" i="12"/>
  <c r="T678" i="12"/>
  <c r="T679" i="12"/>
  <c r="T680" i="12"/>
  <c r="T681" i="12"/>
  <c r="T682" i="12"/>
  <c r="T683" i="12"/>
  <c r="T684" i="12"/>
  <c r="T685" i="12"/>
  <c r="T686" i="12"/>
  <c r="T687" i="12"/>
  <c r="T688" i="12"/>
  <c r="T689" i="12"/>
  <c r="T690" i="12"/>
  <c r="T691" i="12"/>
  <c r="T692" i="12"/>
  <c r="T693" i="12"/>
  <c r="T694" i="12"/>
  <c r="T695" i="12"/>
  <c r="T696" i="12"/>
  <c r="T697" i="12"/>
  <c r="T698" i="12"/>
  <c r="T699" i="12"/>
  <c r="T700" i="12"/>
  <c r="T701" i="12"/>
  <c r="T702" i="12"/>
  <c r="T703" i="12"/>
  <c r="T704" i="12"/>
  <c r="T705" i="12"/>
  <c r="T706" i="12"/>
  <c r="T707" i="12"/>
  <c r="T708" i="12"/>
  <c r="T709" i="12"/>
  <c r="T710" i="12"/>
  <c r="T711" i="12"/>
  <c r="T712" i="12"/>
  <c r="T713" i="12"/>
  <c r="T714" i="12"/>
  <c r="T715" i="12"/>
  <c r="T716" i="12"/>
  <c r="T717" i="12"/>
  <c r="T718" i="12"/>
  <c r="T719" i="12"/>
  <c r="T720" i="12"/>
  <c r="T721" i="12"/>
  <c r="T722" i="12"/>
  <c r="T723" i="12"/>
  <c r="T724" i="12"/>
  <c r="T725" i="12"/>
  <c r="T726" i="12"/>
  <c r="T727" i="12"/>
  <c r="T728" i="12"/>
  <c r="T729" i="12"/>
  <c r="T730" i="12"/>
  <c r="T731" i="12"/>
  <c r="T732" i="12"/>
  <c r="T733" i="12"/>
  <c r="T734" i="12"/>
  <c r="T735" i="12"/>
  <c r="T736" i="12"/>
  <c r="T737" i="12"/>
  <c r="T738" i="12"/>
  <c r="T739" i="12"/>
  <c r="T740" i="12"/>
  <c r="T741" i="12"/>
  <c r="T742" i="12"/>
  <c r="T743" i="12"/>
  <c r="T744" i="12"/>
  <c r="T745" i="12"/>
  <c r="T746" i="12"/>
  <c r="T747" i="12"/>
  <c r="T748" i="12"/>
  <c r="T749" i="12"/>
  <c r="T750" i="12"/>
  <c r="T751" i="12"/>
  <c r="T752" i="12"/>
  <c r="T753" i="12"/>
  <c r="T754" i="12"/>
  <c r="T755" i="12"/>
  <c r="T756" i="12"/>
  <c r="T757" i="12"/>
  <c r="T758" i="12"/>
  <c r="T759" i="12"/>
  <c r="T760" i="12"/>
  <c r="T761" i="12"/>
  <c r="T762" i="12"/>
  <c r="T763" i="12"/>
  <c r="T764" i="12"/>
  <c r="T765" i="12"/>
  <c r="T766" i="12"/>
  <c r="T767" i="12"/>
  <c r="T768" i="12"/>
  <c r="T769" i="12"/>
  <c r="T770" i="12"/>
  <c r="T771" i="12"/>
  <c r="T772" i="12"/>
  <c r="T773" i="12"/>
  <c r="T774" i="12"/>
  <c r="T775" i="12"/>
  <c r="T776" i="12"/>
  <c r="T777" i="12"/>
  <c r="T778" i="12"/>
  <c r="T779" i="12"/>
  <c r="T780" i="12"/>
  <c r="T781" i="12"/>
  <c r="T782" i="12"/>
  <c r="T783" i="12"/>
  <c r="T784" i="12"/>
  <c r="T785" i="12"/>
  <c r="T786" i="12"/>
  <c r="T787" i="12"/>
  <c r="T788" i="12"/>
  <c r="T789" i="12"/>
  <c r="T790" i="12"/>
  <c r="T791" i="12"/>
  <c r="T792" i="12"/>
  <c r="T793" i="12"/>
  <c r="T794" i="12"/>
  <c r="T795" i="12"/>
  <c r="T796" i="12"/>
  <c r="T797" i="12"/>
  <c r="T798" i="12"/>
  <c r="T799" i="12"/>
  <c r="T800" i="12"/>
  <c r="T801" i="12"/>
  <c r="T802" i="12"/>
  <c r="T803" i="12"/>
  <c r="T804" i="12"/>
  <c r="T805" i="12"/>
  <c r="T806" i="12"/>
  <c r="T807" i="12"/>
  <c r="T808" i="12"/>
  <c r="T809" i="12"/>
  <c r="T810" i="12"/>
  <c r="T811" i="12"/>
  <c r="T812" i="12"/>
  <c r="T813" i="12"/>
  <c r="T814" i="12"/>
  <c r="T815" i="12"/>
  <c r="T816" i="12"/>
  <c r="T817" i="12"/>
  <c r="T818" i="12"/>
  <c r="T819" i="12"/>
  <c r="T820" i="12"/>
  <c r="T821" i="12"/>
  <c r="T822" i="12"/>
  <c r="T823" i="12"/>
  <c r="T824" i="12"/>
  <c r="T825" i="12"/>
  <c r="T826" i="12"/>
  <c r="T827" i="12"/>
  <c r="T828" i="12"/>
  <c r="T829" i="12"/>
  <c r="T830" i="12"/>
  <c r="T831" i="12"/>
  <c r="T832" i="12"/>
  <c r="T833" i="12"/>
  <c r="T834" i="12"/>
  <c r="T835" i="12"/>
  <c r="T836" i="12"/>
  <c r="T837" i="12"/>
  <c r="T838" i="12"/>
  <c r="T839" i="12"/>
  <c r="T840" i="12"/>
  <c r="T841" i="12"/>
  <c r="T842" i="12"/>
  <c r="T843" i="12"/>
  <c r="T844" i="12"/>
  <c r="T845" i="12"/>
  <c r="T846" i="12"/>
  <c r="T847" i="12"/>
  <c r="T848" i="12"/>
  <c r="T849" i="12"/>
  <c r="T850" i="12"/>
  <c r="T851" i="12"/>
  <c r="T852" i="12"/>
  <c r="T853" i="12"/>
  <c r="T854" i="12"/>
  <c r="T855" i="12"/>
  <c r="T856" i="12"/>
  <c r="T857" i="12"/>
  <c r="T858" i="12"/>
  <c r="T859" i="12"/>
  <c r="T860" i="12"/>
  <c r="T861" i="12"/>
  <c r="T862" i="12"/>
  <c r="T863" i="12"/>
  <c r="T864" i="12"/>
  <c r="T865" i="12"/>
  <c r="T866" i="12"/>
  <c r="T867" i="12"/>
  <c r="T868" i="12"/>
  <c r="T869" i="12"/>
  <c r="T870" i="12"/>
  <c r="T871" i="12"/>
  <c r="T872" i="12"/>
  <c r="T873" i="12"/>
  <c r="T874" i="12"/>
  <c r="T875" i="12"/>
  <c r="T876" i="12"/>
  <c r="T877" i="12"/>
  <c r="T878" i="12"/>
  <c r="T879" i="12"/>
  <c r="T880" i="12"/>
  <c r="T881" i="12"/>
  <c r="T882" i="12"/>
  <c r="T883" i="12"/>
  <c r="T884" i="12"/>
  <c r="T885" i="12"/>
  <c r="T886" i="12"/>
  <c r="T887" i="12"/>
  <c r="T888" i="12"/>
  <c r="T889" i="12"/>
  <c r="T890" i="12"/>
  <c r="T891" i="12"/>
  <c r="T892" i="12"/>
  <c r="T893" i="12"/>
  <c r="T894" i="12"/>
  <c r="T895" i="12"/>
  <c r="T896" i="12"/>
  <c r="T897" i="12"/>
  <c r="T898" i="12"/>
  <c r="T899" i="12"/>
  <c r="T900" i="12"/>
  <c r="T901" i="12"/>
  <c r="T902" i="12"/>
  <c r="T903" i="12"/>
  <c r="T904" i="12"/>
  <c r="T905" i="12"/>
  <c r="T906" i="12"/>
  <c r="T907" i="12"/>
  <c r="T908" i="12"/>
  <c r="T909" i="12"/>
  <c r="T910" i="12"/>
  <c r="T911" i="12"/>
  <c r="T912" i="12"/>
  <c r="T913" i="12"/>
  <c r="T914" i="12"/>
  <c r="T915" i="12"/>
  <c r="T916" i="12"/>
  <c r="T917" i="12"/>
  <c r="T918" i="12"/>
  <c r="T919" i="12"/>
  <c r="T920" i="12"/>
  <c r="T921" i="12"/>
  <c r="T922" i="12"/>
  <c r="T923" i="12"/>
  <c r="T924" i="12"/>
  <c r="T925" i="12"/>
  <c r="T926" i="12"/>
  <c r="T927" i="12"/>
  <c r="T928" i="12"/>
  <c r="T929" i="12"/>
  <c r="T930" i="12"/>
  <c r="T931" i="12"/>
  <c r="T932" i="12"/>
  <c r="T933" i="12"/>
  <c r="T934" i="12"/>
  <c r="T935" i="12"/>
  <c r="T936" i="12"/>
  <c r="T937" i="12"/>
  <c r="T938" i="12"/>
  <c r="T939" i="12"/>
  <c r="T940" i="12"/>
  <c r="T941" i="12"/>
  <c r="T942" i="12"/>
  <c r="T943" i="12"/>
  <c r="T944" i="12"/>
  <c r="T945" i="12"/>
  <c r="T946" i="12"/>
  <c r="T947" i="12"/>
  <c r="T948" i="12"/>
  <c r="T949" i="12"/>
  <c r="T950" i="12"/>
  <c r="T951" i="12"/>
  <c r="T952" i="12"/>
  <c r="T953" i="12"/>
  <c r="T954" i="12"/>
  <c r="T955" i="12"/>
  <c r="T956" i="12"/>
  <c r="T957" i="12"/>
  <c r="T958" i="12"/>
  <c r="T959" i="12"/>
  <c r="T960" i="12"/>
  <c r="T961" i="12"/>
  <c r="T962" i="12"/>
  <c r="T963" i="12"/>
  <c r="T964" i="12"/>
  <c r="T965" i="12"/>
  <c r="T966" i="12"/>
  <c r="T967" i="12"/>
  <c r="T968" i="12"/>
  <c r="T969" i="12"/>
  <c r="T970" i="12"/>
  <c r="T971" i="12"/>
  <c r="T972" i="12"/>
  <c r="T973" i="12"/>
  <c r="T974" i="12"/>
  <c r="T975" i="12"/>
  <c r="T976" i="12"/>
  <c r="T977" i="12"/>
  <c r="T978" i="12"/>
  <c r="T979" i="12"/>
  <c r="T980" i="12"/>
  <c r="T981" i="12"/>
  <c r="T982" i="12"/>
  <c r="T983" i="12"/>
  <c r="T984" i="12"/>
  <c r="T985" i="12"/>
  <c r="T986" i="12"/>
  <c r="T987" i="12"/>
  <c r="T988" i="12"/>
  <c r="T989" i="12"/>
  <c r="T990" i="12"/>
  <c r="T991" i="12"/>
  <c r="T992" i="12"/>
  <c r="T993" i="12"/>
  <c r="T994" i="12"/>
  <c r="T995" i="12"/>
  <c r="T996" i="12"/>
  <c r="T997" i="12"/>
  <c r="T998" i="12"/>
  <c r="T999" i="12"/>
  <c r="T1000" i="12"/>
  <c r="T1001" i="12"/>
  <c r="AC9" i="12"/>
  <c r="AC10" i="12"/>
  <c r="AC11" i="12"/>
  <c r="AC12" i="12"/>
  <c r="AC13" i="12"/>
  <c r="AC14" i="12"/>
  <c r="AC15" i="12"/>
  <c r="AC16" i="12"/>
  <c r="AC17" i="12"/>
  <c r="AC18" i="12"/>
  <c r="AC19" i="12"/>
  <c r="AC20" i="12"/>
  <c r="AC21" i="12"/>
  <c r="AC22" i="12"/>
  <c r="AC23" i="12"/>
  <c r="AC24" i="12"/>
  <c r="AC25" i="12"/>
  <c r="AC26" i="12"/>
  <c r="AC27" i="12"/>
  <c r="AC28" i="12"/>
  <c r="AC29" i="12"/>
  <c r="AC30" i="12"/>
  <c r="AC31" i="12"/>
  <c r="AC32" i="12"/>
  <c r="AC33" i="12"/>
  <c r="AC34" i="12"/>
  <c r="AC35" i="12"/>
  <c r="AC36" i="12"/>
  <c r="AC37" i="12"/>
  <c r="AC38" i="12"/>
  <c r="AC39" i="12"/>
  <c r="AC40" i="12"/>
  <c r="AC41" i="12"/>
  <c r="AC42" i="12"/>
  <c r="AC43" i="12"/>
  <c r="AC44" i="12"/>
  <c r="AC45" i="12"/>
  <c r="AC46" i="12"/>
  <c r="AC47" i="12"/>
  <c r="AC48" i="12"/>
  <c r="AC49" i="12"/>
  <c r="AC50" i="12"/>
  <c r="AC51" i="12"/>
  <c r="AC52" i="12"/>
  <c r="AC53" i="12"/>
  <c r="AC54" i="12"/>
  <c r="AC55" i="12"/>
  <c r="AC56" i="12"/>
  <c r="AC57" i="12"/>
  <c r="AC58" i="12"/>
  <c r="AC59" i="12"/>
  <c r="AC60" i="12"/>
  <c r="AC61" i="12"/>
  <c r="AC62" i="12"/>
  <c r="AC63" i="12"/>
  <c r="AC64" i="12"/>
  <c r="AC65" i="12"/>
  <c r="AC66" i="12"/>
  <c r="AC67" i="12"/>
  <c r="AC68" i="12"/>
  <c r="AC69" i="12"/>
  <c r="AC70" i="12"/>
  <c r="AC71" i="12"/>
  <c r="AC72" i="12"/>
  <c r="AC73" i="12"/>
  <c r="AC74" i="12"/>
  <c r="AC75" i="12"/>
  <c r="AC76" i="12"/>
  <c r="AC77" i="12"/>
  <c r="AC78" i="12"/>
  <c r="AC79" i="12"/>
  <c r="AC80" i="12"/>
  <c r="AC81" i="12"/>
  <c r="AC82" i="12"/>
  <c r="AC83" i="12"/>
  <c r="AC84" i="12"/>
  <c r="AC85" i="12"/>
  <c r="AC86" i="12"/>
  <c r="AC87" i="12"/>
  <c r="AC88" i="12"/>
  <c r="AC89" i="12"/>
  <c r="AC90" i="12"/>
  <c r="AC91" i="12"/>
  <c r="AC92" i="12"/>
  <c r="AC93" i="12"/>
  <c r="AC94" i="12"/>
  <c r="AC95" i="12"/>
  <c r="AC96" i="12"/>
  <c r="AC97" i="12"/>
  <c r="AC98" i="12"/>
  <c r="AC99" i="12"/>
  <c r="AC100" i="12"/>
  <c r="AC101" i="12"/>
  <c r="AC102" i="12"/>
  <c r="AC103" i="12"/>
  <c r="AC104" i="12"/>
  <c r="AC105" i="12"/>
  <c r="AC106" i="12"/>
  <c r="AC107" i="12"/>
  <c r="AC108" i="12"/>
  <c r="AC109" i="12"/>
  <c r="AC110" i="12"/>
  <c r="AC111" i="12"/>
  <c r="AC112" i="12"/>
  <c r="AC113" i="12"/>
  <c r="AC114" i="12"/>
  <c r="AC115" i="12"/>
  <c r="AC116" i="12"/>
  <c r="AC117" i="12"/>
  <c r="AC118" i="12"/>
  <c r="AC119" i="12"/>
  <c r="AC120" i="12"/>
  <c r="AC121" i="12"/>
  <c r="AC122" i="12"/>
  <c r="AC123" i="12"/>
  <c r="AC124" i="12"/>
  <c r="AC125" i="12"/>
  <c r="AC126" i="12"/>
  <c r="AC127" i="12"/>
  <c r="AC128" i="12"/>
  <c r="AC129" i="12"/>
  <c r="AC130" i="12"/>
  <c r="AC131" i="12"/>
  <c r="AC132" i="12"/>
  <c r="AC133" i="12"/>
  <c r="AC134" i="12"/>
  <c r="AC135" i="12"/>
  <c r="AC136" i="12"/>
  <c r="AC137" i="12"/>
  <c r="AC138" i="12"/>
  <c r="AC139" i="12"/>
  <c r="AC140" i="12"/>
  <c r="AC141" i="12"/>
  <c r="AC142" i="12"/>
  <c r="AC143" i="12"/>
  <c r="AC144" i="12"/>
  <c r="AC145" i="12"/>
  <c r="AC146" i="12"/>
  <c r="AC147" i="12"/>
  <c r="AC148" i="12"/>
  <c r="AC149" i="12"/>
  <c r="AC150" i="12"/>
  <c r="AC151" i="12"/>
  <c r="AC152" i="12"/>
  <c r="AC153" i="12"/>
  <c r="AC154" i="12"/>
  <c r="AC155" i="12"/>
  <c r="AC156" i="12"/>
  <c r="AC157" i="12"/>
  <c r="AC158" i="12"/>
  <c r="AC159" i="12"/>
  <c r="AC160" i="12"/>
  <c r="AC161" i="12"/>
  <c r="AC162" i="12"/>
  <c r="AC163" i="12"/>
  <c r="AC164" i="12"/>
  <c r="AC165" i="12"/>
  <c r="AC166" i="12"/>
  <c r="AC167" i="12"/>
  <c r="AC168" i="12"/>
  <c r="AC169" i="12"/>
  <c r="AC170" i="12"/>
  <c r="AC171" i="12"/>
  <c r="AC172" i="12"/>
  <c r="AC173" i="12"/>
  <c r="AC174" i="12"/>
  <c r="AC175" i="12"/>
  <c r="AC176" i="12"/>
  <c r="AC177" i="12"/>
  <c r="AC178" i="12"/>
  <c r="AC179" i="12"/>
  <c r="AC180" i="12"/>
  <c r="AC181" i="12"/>
  <c r="AC182" i="12"/>
  <c r="AC183" i="12"/>
  <c r="AC184" i="12"/>
  <c r="AC185" i="12"/>
  <c r="AC186" i="12"/>
  <c r="AC187" i="12"/>
  <c r="AC188" i="12"/>
  <c r="AC189" i="12"/>
  <c r="AC190" i="12"/>
  <c r="AC191" i="12"/>
  <c r="AC192" i="12"/>
  <c r="AC193" i="12"/>
  <c r="AC194" i="12"/>
  <c r="AC195" i="12"/>
  <c r="AC196" i="12"/>
  <c r="AC197" i="12"/>
  <c r="AC198" i="12"/>
  <c r="AC199" i="12"/>
  <c r="AC200" i="12"/>
  <c r="AC201" i="12"/>
  <c r="AC202" i="12"/>
  <c r="AC203" i="12"/>
  <c r="AC204" i="12"/>
  <c r="AC205" i="12"/>
  <c r="AC206" i="12"/>
  <c r="AC207" i="12"/>
  <c r="AC208" i="12"/>
  <c r="AC209" i="12"/>
  <c r="AC210" i="12"/>
  <c r="AC211" i="12"/>
  <c r="AC212" i="12"/>
  <c r="AC213" i="12"/>
  <c r="AC214" i="12"/>
  <c r="AC215" i="12"/>
  <c r="AC216" i="12"/>
  <c r="AC217" i="12"/>
  <c r="AC218" i="12"/>
  <c r="AC219" i="12"/>
  <c r="AC220" i="12"/>
  <c r="AC221" i="12"/>
  <c r="AC222" i="12"/>
  <c r="AC223" i="12"/>
  <c r="AC224" i="12"/>
  <c r="AC225" i="12"/>
  <c r="AC226" i="12"/>
  <c r="AC227" i="12"/>
  <c r="AC228" i="12"/>
  <c r="AC229" i="12"/>
  <c r="AC230" i="12"/>
  <c r="AC231" i="12"/>
  <c r="AC232" i="12"/>
  <c r="AC233" i="12"/>
  <c r="AC234" i="12"/>
  <c r="AC235" i="12"/>
  <c r="AC236" i="12"/>
  <c r="AC237" i="12"/>
  <c r="AC238" i="12"/>
  <c r="AC239" i="12"/>
  <c r="AC240" i="12"/>
  <c r="AC241" i="12"/>
  <c r="AC242" i="12"/>
  <c r="AC243" i="12"/>
  <c r="AC244" i="12"/>
  <c r="AC245" i="12"/>
  <c r="AC246" i="12"/>
  <c r="AC247" i="12"/>
  <c r="AC248" i="12"/>
  <c r="AC249" i="12"/>
  <c r="AC250" i="12"/>
  <c r="AC251" i="12"/>
  <c r="AC252" i="12"/>
  <c r="AC253" i="12"/>
  <c r="AC254" i="12"/>
  <c r="AC255" i="12"/>
  <c r="AC256" i="12"/>
  <c r="AC257" i="12"/>
  <c r="AC258" i="12"/>
  <c r="AC259" i="12"/>
  <c r="AC260" i="12"/>
  <c r="AC261" i="12"/>
  <c r="AC262" i="12"/>
  <c r="AC263" i="12"/>
  <c r="AC264" i="12"/>
  <c r="AC265" i="12"/>
  <c r="AC266" i="12"/>
  <c r="AC267" i="12"/>
  <c r="AC268" i="12"/>
  <c r="AC269" i="12"/>
  <c r="AC270" i="12"/>
  <c r="AC271" i="12"/>
  <c r="AC272" i="12"/>
  <c r="AC273" i="12"/>
  <c r="AC274" i="12"/>
  <c r="AC275" i="12"/>
  <c r="AC276" i="12"/>
  <c r="AC277" i="12"/>
  <c r="AC278" i="12"/>
  <c r="AC279" i="12"/>
  <c r="AC280" i="12"/>
  <c r="AC281" i="12"/>
  <c r="AC282" i="12"/>
  <c r="AC283" i="12"/>
  <c r="AC284" i="12"/>
  <c r="AC285" i="12"/>
  <c r="AC286" i="12"/>
  <c r="AC287" i="12"/>
  <c r="AC288" i="12"/>
  <c r="AC289" i="12"/>
  <c r="AC290" i="12"/>
  <c r="AC291" i="12"/>
  <c r="AC292" i="12"/>
  <c r="AC293" i="12"/>
  <c r="AC294" i="12"/>
  <c r="AC295" i="12"/>
  <c r="AC296" i="12"/>
  <c r="AC297" i="12"/>
  <c r="AC298" i="12"/>
  <c r="AC299" i="12"/>
  <c r="AC300" i="12"/>
  <c r="AC301" i="12"/>
  <c r="AC302" i="12"/>
  <c r="AC303" i="12"/>
  <c r="AC304" i="12"/>
  <c r="AC305" i="12"/>
  <c r="AC306" i="12"/>
  <c r="AC307" i="12"/>
  <c r="AC308" i="12"/>
  <c r="AC309" i="12"/>
  <c r="AC310" i="12"/>
  <c r="AC311" i="12"/>
  <c r="AC312" i="12"/>
  <c r="AC313" i="12"/>
  <c r="AC314" i="12"/>
  <c r="AC315" i="12"/>
  <c r="AC316" i="12"/>
  <c r="AC317" i="12"/>
  <c r="AC318" i="12"/>
  <c r="AC319" i="12"/>
  <c r="AC320" i="12"/>
  <c r="AC321" i="12"/>
  <c r="AC322" i="12"/>
  <c r="AC323" i="12"/>
  <c r="AC324" i="12"/>
  <c r="AC325" i="12"/>
  <c r="AC326" i="12"/>
  <c r="AC327" i="12"/>
  <c r="AC328" i="12"/>
  <c r="AC329" i="12"/>
  <c r="AC330" i="12"/>
  <c r="AC331" i="12"/>
  <c r="AC332" i="12"/>
  <c r="AC333" i="12"/>
  <c r="AC334" i="12"/>
  <c r="AC335" i="12"/>
  <c r="AC336" i="12"/>
  <c r="AC337" i="12"/>
  <c r="AC338" i="12"/>
  <c r="AC339" i="12"/>
  <c r="AC340" i="12"/>
  <c r="AC341" i="12"/>
  <c r="AC342" i="12"/>
  <c r="AC343" i="12"/>
  <c r="AC344" i="12"/>
  <c r="AC345" i="12"/>
  <c r="AC346" i="12"/>
  <c r="AC347" i="12"/>
  <c r="AC348" i="12"/>
  <c r="AC349" i="12"/>
  <c r="AC350" i="12"/>
  <c r="AC351" i="12"/>
  <c r="AC352" i="12"/>
  <c r="AC353" i="12"/>
  <c r="AC354" i="12"/>
  <c r="AC355" i="12"/>
  <c r="AC356" i="12"/>
  <c r="AC357" i="12"/>
  <c r="AC358" i="12"/>
  <c r="AC359" i="12"/>
  <c r="AC360" i="12"/>
  <c r="AC361" i="12"/>
  <c r="AC362" i="12"/>
  <c r="AC363" i="12"/>
  <c r="AC364" i="12"/>
  <c r="AC365" i="12"/>
  <c r="AC366" i="12"/>
  <c r="AC367" i="12"/>
  <c r="AC368" i="12"/>
  <c r="AC369" i="12"/>
  <c r="AC370" i="12"/>
  <c r="AC371" i="12"/>
  <c r="AC372" i="12"/>
  <c r="AC373" i="12"/>
  <c r="AC374" i="12"/>
  <c r="AC375" i="12"/>
  <c r="AC376" i="12"/>
  <c r="AC377" i="12"/>
  <c r="AC378" i="12"/>
  <c r="AC379" i="12"/>
  <c r="AC380" i="12"/>
  <c r="AC381" i="12"/>
  <c r="AC382" i="12"/>
  <c r="AC383" i="12"/>
  <c r="AC384" i="12"/>
  <c r="AC385" i="12"/>
  <c r="AC386" i="12"/>
  <c r="AC387" i="12"/>
  <c r="AC388" i="12"/>
  <c r="AC389" i="12"/>
  <c r="AC390" i="12"/>
  <c r="AC391" i="12"/>
  <c r="AC392" i="12"/>
  <c r="AC393" i="12"/>
  <c r="AC394" i="12"/>
  <c r="AC395" i="12"/>
  <c r="AC396" i="12"/>
  <c r="AC397" i="12"/>
  <c r="AC398" i="12"/>
  <c r="AC399" i="12"/>
  <c r="AC400" i="12"/>
  <c r="AC401" i="12"/>
  <c r="AC402" i="12"/>
  <c r="AC403" i="12"/>
  <c r="AC404" i="12"/>
  <c r="AC405" i="12"/>
  <c r="AC406" i="12"/>
  <c r="AC407" i="12"/>
  <c r="AC408" i="12"/>
  <c r="AC409" i="12"/>
  <c r="AC410" i="12"/>
  <c r="AC411" i="12"/>
  <c r="AC412" i="12"/>
  <c r="AC413" i="12"/>
  <c r="AC414" i="12"/>
  <c r="AC415" i="12"/>
  <c r="AC416" i="12"/>
  <c r="AC417" i="12"/>
  <c r="AC418" i="12"/>
  <c r="AC419" i="12"/>
  <c r="AC420" i="12"/>
  <c r="AC421" i="12"/>
  <c r="AC422" i="12"/>
  <c r="AC423" i="12"/>
  <c r="AC424" i="12"/>
  <c r="AC425" i="12"/>
  <c r="AC426" i="12"/>
  <c r="AC427" i="12"/>
  <c r="AC428" i="12"/>
  <c r="AC429" i="12"/>
  <c r="AC430" i="12"/>
  <c r="AC431" i="12"/>
  <c r="AC432" i="12"/>
  <c r="AC433" i="12"/>
  <c r="AC434" i="12"/>
  <c r="AC435" i="12"/>
  <c r="AC436" i="12"/>
  <c r="AC437" i="12"/>
  <c r="AC438" i="12"/>
  <c r="AC439" i="12"/>
  <c r="AC440" i="12"/>
  <c r="AC441" i="12"/>
  <c r="AC442" i="12"/>
  <c r="AC443" i="12"/>
  <c r="AC444" i="12"/>
  <c r="AC445" i="12"/>
  <c r="AC446" i="12"/>
  <c r="AC447" i="12"/>
  <c r="AC448" i="12"/>
  <c r="AC449" i="12"/>
  <c r="AC450" i="12"/>
  <c r="AC451" i="12"/>
  <c r="AC452" i="12"/>
  <c r="AC453" i="12"/>
  <c r="AC454" i="12"/>
  <c r="AC455" i="12"/>
  <c r="AC456" i="12"/>
  <c r="AC457" i="12"/>
  <c r="AC458" i="12"/>
  <c r="AC459" i="12"/>
  <c r="AC460" i="12"/>
  <c r="AC461" i="12"/>
  <c r="AC462" i="12"/>
  <c r="AC463" i="12"/>
  <c r="AC464" i="12"/>
  <c r="AC465" i="12"/>
  <c r="AC466" i="12"/>
  <c r="AC467" i="12"/>
  <c r="AC468" i="12"/>
  <c r="AC469" i="12"/>
  <c r="AC470" i="12"/>
  <c r="AC471" i="12"/>
  <c r="AC472" i="12"/>
  <c r="AC473" i="12"/>
  <c r="AC474" i="12"/>
  <c r="AC475" i="12"/>
  <c r="AC476" i="12"/>
  <c r="AC477" i="12"/>
  <c r="AC478" i="12"/>
  <c r="AC479" i="12"/>
  <c r="AC480" i="12"/>
  <c r="AC481" i="12"/>
  <c r="AC482" i="12"/>
  <c r="AC483" i="12"/>
  <c r="AC484" i="12"/>
  <c r="AC485" i="12"/>
  <c r="AC486" i="12"/>
  <c r="AC487" i="12"/>
  <c r="AC488" i="12"/>
  <c r="AC489" i="12"/>
  <c r="AC490" i="12"/>
  <c r="AC491" i="12"/>
  <c r="AC492" i="12"/>
  <c r="AC493" i="12"/>
  <c r="AC494" i="12"/>
  <c r="AC495" i="12"/>
  <c r="AC496" i="12"/>
  <c r="AC497" i="12"/>
  <c r="AC498" i="12"/>
  <c r="AC499" i="12"/>
  <c r="AC500" i="12"/>
  <c r="AC501" i="12"/>
  <c r="AC502" i="12"/>
  <c r="AC503" i="12"/>
  <c r="AC504" i="12"/>
  <c r="AC505" i="12"/>
  <c r="AC506" i="12"/>
  <c r="AC507" i="12"/>
  <c r="AC508" i="12"/>
  <c r="AC509" i="12"/>
  <c r="AC510" i="12"/>
  <c r="AC511" i="12"/>
  <c r="AC512" i="12"/>
  <c r="AC513" i="12"/>
  <c r="AC514" i="12"/>
  <c r="AC515" i="12"/>
  <c r="AC516" i="12"/>
  <c r="AC517" i="12"/>
  <c r="AC518" i="12"/>
  <c r="AC519" i="12"/>
  <c r="AC520" i="12"/>
  <c r="AC521" i="12"/>
  <c r="AC522" i="12"/>
  <c r="AC523" i="12"/>
  <c r="AC524" i="12"/>
  <c r="AC525" i="12"/>
  <c r="AC526" i="12"/>
  <c r="AC527" i="12"/>
  <c r="AC528" i="12"/>
  <c r="AC529" i="12"/>
  <c r="AC530" i="12"/>
  <c r="AC531" i="12"/>
  <c r="AC532" i="12"/>
  <c r="AC533" i="12"/>
  <c r="AC534" i="12"/>
  <c r="AC535" i="12"/>
  <c r="AC536" i="12"/>
  <c r="AC537" i="12"/>
  <c r="AC538" i="12"/>
  <c r="AC539" i="12"/>
  <c r="AC540" i="12"/>
  <c r="AC541" i="12"/>
  <c r="AC542" i="12"/>
  <c r="AC543" i="12"/>
  <c r="AC544" i="12"/>
  <c r="AC545" i="12"/>
  <c r="AC546" i="12"/>
  <c r="AC547" i="12"/>
  <c r="AC548" i="12"/>
  <c r="AC549" i="12"/>
  <c r="AC550" i="12"/>
  <c r="AC551" i="12"/>
  <c r="AC552" i="12"/>
  <c r="AC553" i="12"/>
  <c r="AC554" i="12"/>
  <c r="AC555" i="12"/>
  <c r="AC556" i="12"/>
  <c r="AC557" i="12"/>
  <c r="AC558" i="12"/>
  <c r="AC559" i="12"/>
  <c r="AC560" i="12"/>
  <c r="AC561" i="12"/>
  <c r="AC562" i="12"/>
  <c r="AC563" i="12"/>
  <c r="AC564" i="12"/>
  <c r="AC565" i="12"/>
  <c r="AC566" i="12"/>
  <c r="AC567" i="12"/>
  <c r="AC568" i="12"/>
  <c r="AC569" i="12"/>
  <c r="AC570" i="12"/>
  <c r="AC571" i="12"/>
  <c r="AC572" i="12"/>
  <c r="AC573" i="12"/>
  <c r="AC574" i="12"/>
  <c r="AC575" i="12"/>
  <c r="AC576" i="12"/>
  <c r="AC577" i="12"/>
  <c r="AC578" i="12"/>
  <c r="AC579" i="12"/>
  <c r="AC580" i="12"/>
  <c r="AC581" i="12"/>
  <c r="AC582" i="12"/>
  <c r="AC583" i="12"/>
  <c r="AC584" i="12"/>
  <c r="AC585" i="12"/>
  <c r="AC586" i="12"/>
  <c r="AC587" i="12"/>
  <c r="AC588" i="12"/>
  <c r="AC589" i="12"/>
  <c r="AC590" i="12"/>
  <c r="AC591" i="12"/>
  <c r="AC592" i="12"/>
  <c r="AC593" i="12"/>
  <c r="AC594" i="12"/>
  <c r="AC595" i="12"/>
  <c r="AC596" i="12"/>
  <c r="AC597" i="12"/>
  <c r="AC598" i="12"/>
  <c r="AC599" i="12"/>
  <c r="AC600" i="12"/>
  <c r="AC601" i="12"/>
  <c r="AC602" i="12"/>
  <c r="AC603" i="12"/>
  <c r="AC604" i="12"/>
  <c r="AC605" i="12"/>
  <c r="AC606" i="12"/>
  <c r="AC607" i="12"/>
  <c r="AC608" i="12"/>
  <c r="AC609" i="12"/>
  <c r="AC610" i="12"/>
  <c r="AC611" i="12"/>
  <c r="AC612" i="12"/>
  <c r="AC613" i="12"/>
  <c r="AC614" i="12"/>
  <c r="AC615" i="12"/>
  <c r="AC616" i="12"/>
  <c r="AC617" i="12"/>
  <c r="AC618" i="12"/>
  <c r="AC619" i="12"/>
  <c r="AC620" i="12"/>
  <c r="AC621" i="12"/>
  <c r="AC622" i="12"/>
  <c r="AC623" i="12"/>
  <c r="AC624" i="12"/>
  <c r="AC625" i="12"/>
  <c r="AC626" i="12"/>
  <c r="AC627" i="12"/>
  <c r="AC628" i="12"/>
  <c r="AC629" i="12"/>
  <c r="AC630" i="12"/>
  <c r="AC631" i="12"/>
  <c r="AC632" i="12"/>
  <c r="AC633" i="12"/>
  <c r="AC634" i="12"/>
  <c r="AC635" i="12"/>
  <c r="AC636" i="12"/>
  <c r="AC637" i="12"/>
  <c r="AC638" i="12"/>
  <c r="AC639" i="12"/>
  <c r="AC640" i="12"/>
  <c r="AC641" i="12"/>
  <c r="AC642" i="12"/>
  <c r="AC643" i="12"/>
  <c r="AC644" i="12"/>
  <c r="AC645" i="12"/>
  <c r="AC646" i="12"/>
  <c r="AC647" i="12"/>
  <c r="AC648" i="12"/>
  <c r="AC649" i="12"/>
  <c r="AC650" i="12"/>
  <c r="AC651" i="12"/>
  <c r="AC652" i="12"/>
  <c r="AC653" i="12"/>
  <c r="AC654" i="12"/>
  <c r="AC655" i="12"/>
  <c r="AC656" i="12"/>
  <c r="AC657" i="12"/>
  <c r="AC658" i="12"/>
  <c r="AC659" i="12"/>
  <c r="AC660" i="12"/>
  <c r="AC661" i="12"/>
  <c r="AC662" i="12"/>
  <c r="AC663" i="12"/>
  <c r="AC664" i="12"/>
  <c r="AC665" i="12"/>
  <c r="AC666" i="12"/>
  <c r="AC667" i="12"/>
  <c r="AC668" i="12"/>
  <c r="AC669" i="12"/>
  <c r="AC670" i="12"/>
  <c r="AC671" i="12"/>
  <c r="AC672" i="12"/>
  <c r="AC673" i="12"/>
  <c r="AC674" i="12"/>
  <c r="AC675" i="12"/>
  <c r="AC676" i="12"/>
  <c r="AC677" i="12"/>
  <c r="AC678" i="12"/>
  <c r="AC679" i="12"/>
  <c r="AC680" i="12"/>
  <c r="AC681" i="12"/>
  <c r="AC682" i="12"/>
  <c r="AC683" i="12"/>
  <c r="AC684" i="12"/>
  <c r="AC685" i="12"/>
  <c r="AC686" i="12"/>
  <c r="AC687" i="12"/>
  <c r="AC688" i="12"/>
  <c r="AC689" i="12"/>
  <c r="AC690" i="12"/>
  <c r="AC691" i="12"/>
  <c r="AC692" i="12"/>
  <c r="AC693" i="12"/>
  <c r="AC694" i="12"/>
  <c r="AC695" i="12"/>
  <c r="AC696" i="12"/>
  <c r="AC697" i="12"/>
  <c r="AC698" i="12"/>
  <c r="AC699" i="12"/>
  <c r="AC700" i="12"/>
  <c r="AC701" i="12"/>
  <c r="AC702" i="12"/>
  <c r="AC703" i="12"/>
  <c r="AC704" i="12"/>
  <c r="AC705" i="12"/>
  <c r="AC706" i="12"/>
  <c r="AC707" i="12"/>
  <c r="AC708" i="12"/>
  <c r="AC709" i="12"/>
  <c r="AC710" i="12"/>
  <c r="AC711" i="12"/>
  <c r="AC712" i="12"/>
  <c r="AC713" i="12"/>
  <c r="AC714" i="12"/>
  <c r="AC715" i="12"/>
  <c r="AC716" i="12"/>
  <c r="AC717" i="12"/>
  <c r="AC718" i="12"/>
  <c r="AC719" i="12"/>
  <c r="AC720" i="12"/>
  <c r="AC721" i="12"/>
  <c r="AC722" i="12"/>
  <c r="AC723" i="12"/>
  <c r="AC724" i="12"/>
  <c r="AC725" i="12"/>
  <c r="AC726" i="12"/>
  <c r="AC727" i="12"/>
  <c r="AC728" i="12"/>
  <c r="AC729" i="12"/>
  <c r="AC730" i="12"/>
  <c r="AC731" i="12"/>
  <c r="AC732" i="12"/>
  <c r="AC733" i="12"/>
  <c r="AC734" i="12"/>
  <c r="AC735" i="12"/>
  <c r="AC736" i="12"/>
  <c r="AC737" i="12"/>
  <c r="AC738" i="12"/>
  <c r="AC739" i="12"/>
  <c r="AC740" i="12"/>
  <c r="AC741" i="12"/>
  <c r="AC742" i="12"/>
  <c r="AC743" i="12"/>
  <c r="AC744" i="12"/>
  <c r="AC745" i="12"/>
  <c r="AC746" i="12"/>
  <c r="AC747" i="12"/>
  <c r="AC748" i="12"/>
  <c r="AC749" i="12"/>
  <c r="AC750" i="12"/>
  <c r="AC751" i="12"/>
  <c r="AC752" i="12"/>
  <c r="AC753" i="12"/>
  <c r="AC754" i="12"/>
  <c r="AC755" i="12"/>
  <c r="AC756" i="12"/>
  <c r="AC757" i="12"/>
  <c r="AC758" i="12"/>
  <c r="AC759" i="12"/>
  <c r="AC760" i="12"/>
  <c r="AC761" i="12"/>
  <c r="AC762" i="12"/>
  <c r="AC763" i="12"/>
  <c r="AC764" i="12"/>
  <c r="AC765" i="12"/>
  <c r="AC766" i="12"/>
  <c r="AC767" i="12"/>
  <c r="AC768" i="12"/>
  <c r="AC769" i="12"/>
  <c r="AC770" i="12"/>
  <c r="AC771" i="12"/>
  <c r="AC772" i="12"/>
  <c r="AC773" i="12"/>
  <c r="AC774" i="12"/>
  <c r="AC775" i="12"/>
  <c r="AC776" i="12"/>
  <c r="AC777" i="12"/>
  <c r="AC778" i="12"/>
  <c r="AC779" i="12"/>
  <c r="AC780" i="12"/>
  <c r="AC781" i="12"/>
  <c r="AC782" i="12"/>
  <c r="AC783" i="12"/>
  <c r="AC784" i="12"/>
  <c r="AC785" i="12"/>
  <c r="AC786" i="12"/>
  <c r="AC787" i="12"/>
  <c r="AC788" i="12"/>
  <c r="AC789" i="12"/>
  <c r="AC790" i="12"/>
  <c r="AC791" i="12"/>
  <c r="AC792" i="12"/>
  <c r="AC793" i="12"/>
  <c r="AC794" i="12"/>
  <c r="AC795" i="12"/>
  <c r="AC796" i="12"/>
  <c r="AC797" i="12"/>
  <c r="AC798" i="12"/>
  <c r="AC799" i="12"/>
  <c r="AC800" i="12"/>
  <c r="AC801" i="12"/>
  <c r="AC802" i="12"/>
  <c r="AC803" i="12"/>
  <c r="AC804" i="12"/>
  <c r="AC805" i="12"/>
  <c r="AC806" i="12"/>
  <c r="AC807" i="12"/>
  <c r="AC808" i="12"/>
  <c r="AC809" i="12"/>
  <c r="AC810" i="12"/>
  <c r="AC811" i="12"/>
  <c r="AC812" i="12"/>
  <c r="AC813" i="12"/>
  <c r="AC814" i="12"/>
  <c r="AC815" i="12"/>
  <c r="AC816" i="12"/>
  <c r="AC817" i="12"/>
  <c r="AC818" i="12"/>
  <c r="AC819" i="12"/>
  <c r="AC820" i="12"/>
  <c r="AC821" i="12"/>
  <c r="AC822" i="12"/>
  <c r="AC823" i="12"/>
  <c r="AC824" i="12"/>
  <c r="AC825" i="12"/>
  <c r="AC826" i="12"/>
  <c r="AC827" i="12"/>
  <c r="AC828" i="12"/>
  <c r="AC829" i="12"/>
  <c r="AC830" i="12"/>
  <c r="AC831" i="12"/>
  <c r="AC832" i="12"/>
  <c r="AC833" i="12"/>
  <c r="AC834" i="12"/>
  <c r="AC835" i="12"/>
  <c r="AC836" i="12"/>
  <c r="AC837" i="12"/>
  <c r="AC838" i="12"/>
  <c r="AC839" i="12"/>
  <c r="AC840" i="12"/>
  <c r="AC841" i="12"/>
  <c r="AC842" i="12"/>
  <c r="AC843" i="12"/>
  <c r="AC844" i="12"/>
  <c r="AC845" i="12"/>
  <c r="AC846" i="12"/>
  <c r="AC847" i="12"/>
  <c r="AC848" i="12"/>
  <c r="AC849" i="12"/>
  <c r="AC850" i="12"/>
  <c r="AC851" i="12"/>
  <c r="AC852" i="12"/>
  <c r="AC853" i="12"/>
  <c r="AC854" i="12"/>
  <c r="AC855" i="12"/>
  <c r="AC856" i="12"/>
  <c r="AC857" i="12"/>
  <c r="AC858" i="12"/>
  <c r="AC859" i="12"/>
  <c r="AC860" i="12"/>
  <c r="AC861" i="12"/>
  <c r="AC862" i="12"/>
  <c r="AC863" i="12"/>
  <c r="AC864" i="12"/>
  <c r="AC865" i="12"/>
  <c r="AC866" i="12"/>
  <c r="AC867" i="12"/>
  <c r="AC868" i="12"/>
  <c r="AC869" i="12"/>
  <c r="AC870" i="12"/>
  <c r="AC871" i="12"/>
  <c r="AC872" i="12"/>
  <c r="AC873" i="12"/>
  <c r="AC874" i="12"/>
  <c r="AC875" i="12"/>
  <c r="AC876" i="12"/>
  <c r="AC877" i="12"/>
  <c r="AC878" i="12"/>
  <c r="AC879" i="12"/>
  <c r="AC880" i="12"/>
  <c r="AC881" i="12"/>
  <c r="AC882" i="12"/>
  <c r="AC883" i="12"/>
  <c r="AC884" i="12"/>
  <c r="AC885" i="12"/>
  <c r="AC886" i="12"/>
  <c r="AC887" i="12"/>
  <c r="AC888" i="12"/>
  <c r="AC889" i="12"/>
  <c r="AC890" i="12"/>
  <c r="AC891" i="12"/>
  <c r="AC892" i="12"/>
  <c r="AC893" i="12"/>
  <c r="AC894" i="12"/>
  <c r="AC895" i="12"/>
  <c r="AC896" i="12"/>
  <c r="AC897" i="12"/>
  <c r="AC898" i="12"/>
  <c r="AC899" i="12"/>
  <c r="AC900" i="12"/>
  <c r="AC901" i="12"/>
  <c r="AC902" i="12"/>
  <c r="AC903" i="12"/>
  <c r="AC904" i="12"/>
  <c r="AC905" i="12"/>
  <c r="AC906" i="12"/>
  <c r="AC907" i="12"/>
  <c r="AC908" i="12"/>
  <c r="AC909" i="12"/>
  <c r="AC910" i="12"/>
  <c r="AC911" i="12"/>
  <c r="AC912" i="12"/>
  <c r="AC913" i="12"/>
  <c r="AC914" i="12"/>
  <c r="AC915" i="12"/>
  <c r="AC916" i="12"/>
  <c r="AC917" i="12"/>
  <c r="AC918" i="12"/>
  <c r="AC919" i="12"/>
  <c r="AC920" i="12"/>
  <c r="AC921" i="12"/>
  <c r="AC922" i="12"/>
  <c r="AC923" i="12"/>
  <c r="AC924" i="12"/>
  <c r="AC925" i="12"/>
  <c r="AC926" i="12"/>
  <c r="AC927" i="12"/>
  <c r="AC928" i="12"/>
  <c r="AC929" i="12"/>
  <c r="AC930" i="12"/>
  <c r="AC931" i="12"/>
  <c r="AC932" i="12"/>
  <c r="AC933" i="12"/>
  <c r="AC934" i="12"/>
  <c r="AC935" i="12"/>
  <c r="AC936" i="12"/>
  <c r="AC937" i="12"/>
  <c r="AC938" i="12"/>
  <c r="AC939" i="12"/>
  <c r="AC940" i="12"/>
  <c r="AC941" i="12"/>
  <c r="AC942" i="12"/>
  <c r="AC943" i="12"/>
  <c r="AC944" i="12"/>
  <c r="AC945" i="12"/>
  <c r="AC946" i="12"/>
  <c r="AC947" i="12"/>
  <c r="AC948" i="12"/>
  <c r="AC949" i="12"/>
  <c r="AC950" i="12"/>
  <c r="AC951" i="12"/>
  <c r="AC952" i="12"/>
  <c r="AC953" i="12"/>
  <c r="AC954" i="12"/>
  <c r="AC955" i="12"/>
  <c r="AC956" i="12"/>
  <c r="AC957" i="12"/>
  <c r="AC958" i="12"/>
  <c r="AC959" i="12"/>
  <c r="AC960" i="12"/>
  <c r="AC961" i="12"/>
  <c r="AC962" i="12"/>
  <c r="AC963" i="12"/>
  <c r="AC964" i="12"/>
  <c r="AC965" i="12"/>
  <c r="AC966" i="12"/>
  <c r="AC967" i="12"/>
  <c r="AC968" i="12"/>
  <c r="AC969" i="12"/>
  <c r="AC970" i="12"/>
  <c r="AC971" i="12"/>
  <c r="AC972" i="12"/>
  <c r="AC973" i="12"/>
  <c r="AC974" i="12"/>
  <c r="AC975" i="12"/>
  <c r="AC976" i="12"/>
  <c r="AC977" i="12"/>
  <c r="AC978" i="12"/>
  <c r="AC979" i="12"/>
  <c r="AC980" i="12"/>
  <c r="AC981" i="12"/>
  <c r="AC982" i="12"/>
  <c r="AC983" i="12"/>
  <c r="AC984" i="12"/>
  <c r="AC985" i="12"/>
  <c r="AC986" i="12"/>
  <c r="AC987" i="12"/>
  <c r="AC988" i="12"/>
  <c r="AC989" i="12"/>
  <c r="AC990" i="12"/>
  <c r="AC991" i="12"/>
  <c r="AC992" i="12"/>
  <c r="AC993" i="12"/>
  <c r="AC994" i="12"/>
  <c r="AC995" i="12"/>
  <c r="AC996" i="12"/>
  <c r="AC997" i="12"/>
  <c r="AC998" i="12"/>
  <c r="AC999" i="12"/>
  <c r="AC1000" i="12"/>
  <c r="AC1001" i="12"/>
  <c r="Z9" i="12"/>
  <c r="Z10" i="12"/>
  <c r="Z11" i="12"/>
  <c r="Z12" i="12"/>
  <c r="Z13" i="12"/>
  <c r="Z14" i="12"/>
  <c r="Z15" i="12"/>
  <c r="Z16" i="12"/>
  <c r="Z17" i="12"/>
  <c r="Z18" i="12"/>
  <c r="Z19" i="12"/>
  <c r="Z20" i="12"/>
  <c r="Z21" i="12"/>
  <c r="Z22" i="12"/>
  <c r="Z23" i="12"/>
  <c r="Z24" i="12"/>
  <c r="Z25" i="12"/>
  <c r="Z26" i="12"/>
  <c r="Z27" i="12"/>
  <c r="Z28" i="12"/>
  <c r="Z29" i="12"/>
  <c r="Z30" i="12"/>
  <c r="Z31" i="12"/>
  <c r="Z32" i="12"/>
  <c r="Z33" i="12"/>
  <c r="Z34" i="12"/>
  <c r="Z35" i="12"/>
  <c r="Z36" i="12"/>
  <c r="Z37" i="12"/>
  <c r="Z38" i="12"/>
  <c r="Z39" i="12"/>
  <c r="Z40" i="12"/>
  <c r="Z41" i="12"/>
  <c r="Z42" i="12"/>
  <c r="Z43" i="12"/>
  <c r="Z44" i="12"/>
  <c r="Z45" i="12"/>
  <c r="Z46" i="12"/>
  <c r="Z47" i="12"/>
  <c r="Z48" i="12"/>
  <c r="Z49" i="12"/>
  <c r="Z50" i="12"/>
  <c r="Z51" i="12"/>
  <c r="Z52" i="12"/>
  <c r="Z53" i="12"/>
  <c r="Z54" i="12"/>
  <c r="Z55" i="12"/>
  <c r="Z56" i="12"/>
  <c r="Z57" i="12"/>
  <c r="Z58" i="12"/>
  <c r="Z59" i="12"/>
  <c r="Z60" i="12"/>
  <c r="Z61" i="12"/>
  <c r="Z62" i="12"/>
  <c r="Z63" i="12"/>
  <c r="Z64" i="12"/>
  <c r="Z65" i="12"/>
  <c r="Z66" i="12"/>
  <c r="Z67" i="12"/>
  <c r="Z68" i="12"/>
  <c r="Z69" i="12"/>
  <c r="Z70" i="12"/>
  <c r="Z71" i="12"/>
  <c r="Z72" i="12"/>
  <c r="Z73" i="12"/>
  <c r="Z74" i="12"/>
  <c r="Z75" i="12"/>
  <c r="Z76" i="12"/>
  <c r="Z77" i="12"/>
  <c r="Z78" i="12"/>
  <c r="Z79" i="12"/>
  <c r="Z80" i="12"/>
  <c r="Z81" i="12"/>
  <c r="Z82" i="12"/>
  <c r="Z83" i="12"/>
  <c r="Z84" i="12"/>
  <c r="Z85" i="12"/>
  <c r="Z86" i="12"/>
  <c r="Z87" i="12"/>
  <c r="Z88" i="12"/>
  <c r="Z89" i="12"/>
  <c r="Z90" i="12"/>
  <c r="Z91" i="12"/>
  <c r="Z92" i="12"/>
  <c r="Z93" i="12"/>
  <c r="Z94" i="12"/>
  <c r="Z95" i="12"/>
  <c r="Z96" i="12"/>
  <c r="Z97" i="12"/>
  <c r="Z98" i="12"/>
  <c r="Z99" i="12"/>
  <c r="Z100" i="12"/>
  <c r="Z101" i="12"/>
  <c r="Z102" i="12"/>
  <c r="Z103" i="12"/>
  <c r="Z104" i="12"/>
  <c r="Z105" i="12"/>
  <c r="Z106" i="12"/>
  <c r="Z107" i="12"/>
  <c r="Z108" i="12"/>
  <c r="Z109" i="12"/>
  <c r="Z110" i="12"/>
  <c r="Z111" i="12"/>
  <c r="Z112" i="12"/>
  <c r="Z113" i="12"/>
  <c r="Z114" i="12"/>
  <c r="Z115" i="12"/>
  <c r="Z116" i="12"/>
  <c r="Z117" i="12"/>
  <c r="Z118" i="12"/>
  <c r="Z119" i="12"/>
  <c r="Z120" i="12"/>
  <c r="Z121" i="12"/>
  <c r="Z122" i="12"/>
  <c r="Z123" i="12"/>
  <c r="Z124" i="12"/>
  <c r="Z125" i="12"/>
  <c r="Z126" i="12"/>
  <c r="Z127" i="12"/>
  <c r="Z128" i="12"/>
  <c r="Z129" i="12"/>
  <c r="Z130" i="12"/>
  <c r="Z131" i="12"/>
  <c r="Z132" i="12"/>
  <c r="Z133" i="12"/>
  <c r="Z134" i="12"/>
  <c r="Z135" i="12"/>
  <c r="Z136" i="12"/>
  <c r="Z137" i="12"/>
  <c r="Z138" i="12"/>
  <c r="Z139" i="12"/>
  <c r="Z140" i="12"/>
  <c r="Z141" i="12"/>
  <c r="Z142" i="12"/>
  <c r="Z143" i="12"/>
  <c r="Z144" i="12"/>
  <c r="Z145" i="12"/>
  <c r="Z146" i="12"/>
  <c r="Z147" i="12"/>
  <c r="Z148" i="12"/>
  <c r="Z149" i="12"/>
  <c r="Z150" i="12"/>
  <c r="Z151" i="12"/>
  <c r="Z152" i="12"/>
  <c r="Z153" i="12"/>
  <c r="Z154" i="12"/>
  <c r="Z155" i="12"/>
  <c r="Z156" i="12"/>
  <c r="Z157" i="12"/>
  <c r="Z158" i="12"/>
  <c r="Z159" i="12"/>
  <c r="Z160" i="12"/>
  <c r="Z161" i="12"/>
  <c r="Z162" i="12"/>
  <c r="Z163" i="12"/>
  <c r="Z164" i="12"/>
  <c r="Z165" i="12"/>
  <c r="Z166" i="12"/>
  <c r="Z167" i="12"/>
  <c r="Z168" i="12"/>
  <c r="Z169" i="12"/>
  <c r="Z170" i="12"/>
  <c r="Z171" i="12"/>
  <c r="Z172" i="12"/>
  <c r="Z173" i="12"/>
  <c r="Z174" i="12"/>
  <c r="Z175" i="12"/>
  <c r="Z176" i="12"/>
  <c r="Z177" i="12"/>
  <c r="Z178" i="12"/>
  <c r="Z179" i="12"/>
  <c r="Z180" i="12"/>
  <c r="Z181" i="12"/>
  <c r="Z182" i="12"/>
  <c r="Z183" i="12"/>
  <c r="Z184" i="12"/>
  <c r="Z185" i="12"/>
  <c r="Z186" i="12"/>
  <c r="Z187" i="12"/>
  <c r="Z188" i="12"/>
  <c r="Z189" i="12"/>
  <c r="Z190" i="12"/>
  <c r="Z191" i="12"/>
  <c r="Z192" i="12"/>
  <c r="Z193" i="12"/>
  <c r="Z194" i="12"/>
  <c r="Z195" i="12"/>
  <c r="Z196" i="12"/>
  <c r="Z197" i="12"/>
  <c r="Z198" i="12"/>
  <c r="Z199" i="12"/>
  <c r="Z200" i="12"/>
  <c r="Z201" i="12"/>
  <c r="Z202" i="12"/>
  <c r="Z203" i="12"/>
  <c r="Z204" i="12"/>
  <c r="Z205" i="12"/>
  <c r="Z206" i="12"/>
  <c r="Z207" i="12"/>
  <c r="Z208" i="12"/>
  <c r="Z209" i="12"/>
  <c r="Z210" i="12"/>
  <c r="Z211" i="12"/>
  <c r="Z212" i="12"/>
  <c r="Z213" i="12"/>
  <c r="Z214" i="12"/>
  <c r="Z215" i="12"/>
  <c r="Z216" i="12"/>
  <c r="Z217" i="12"/>
  <c r="Z218" i="12"/>
  <c r="Z219" i="12"/>
  <c r="Z220" i="12"/>
  <c r="Z221" i="12"/>
  <c r="Z222" i="12"/>
  <c r="Z223" i="12"/>
  <c r="Z224" i="12"/>
  <c r="Z225" i="12"/>
  <c r="Z226" i="12"/>
  <c r="Z227" i="12"/>
  <c r="Z228" i="12"/>
  <c r="Z229" i="12"/>
  <c r="Z230" i="12"/>
  <c r="Z231" i="12"/>
  <c r="Z232" i="12"/>
  <c r="Z233" i="12"/>
  <c r="Z234" i="12"/>
  <c r="Z235" i="12"/>
  <c r="Z236" i="12"/>
  <c r="Z237" i="12"/>
  <c r="Z238" i="12"/>
  <c r="Z239" i="12"/>
  <c r="Z240" i="12"/>
  <c r="Z241" i="12"/>
  <c r="Z242" i="12"/>
  <c r="Z243" i="12"/>
  <c r="Z244" i="12"/>
  <c r="Z245" i="12"/>
  <c r="Z246" i="12"/>
  <c r="Z247" i="12"/>
  <c r="Z248" i="12"/>
  <c r="Z249" i="12"/>
  <c r="Z250" i="12"/>
  <c r="Z251" i="12"/>
  <c r="Z252" i="12"/>
  <c r="Z253" i="12"/>
  <c r="Z254" i="12"/>
  <c r="Z255" i="12"/>
  <c r="Z256" i="12"/>
  <c r="Z257" i="12"/>
  <c r="Z258" i="12"/>
  <c r="Z259" i="12"/>
  <c r="Z260" i="12"/>
  <c r="Z261" i="12"/>
  <c r="Z262" i="12"/>
  <c r="Z263" i="12"/>
  <c r="Z264" i="12"/>
  <c r="Z265" i="12"/>
  <c r="Z266" i="12"/>
  <c r="Z267" i="12"/>
  <c r="Z268" i="12"/>
  <c r="Z269" i="12"/>
  <c r="Z270" i="12"/>
  <c r="Z271" i="12"/>
  <c r="Z272" i="12"/>
  <c r="Z273" i="12"/>
  <c r="Z274" i="12"/>
  <c r="Z275" i="12"/>
  <c r="Z276" i="12"/>
  <c r="Z277" i="12"/>
  <c r="Z278" i="12"/>
  <c r="Z279" i="12"/>
  <c r="Z280" i="12"/>
  <c r="Z281" i="12"/>
  <c r="Z282" i="12"/>
  <c r="Z283" i="12"/>
  <c r="Z284" i="12"/>
  <c r="Z285" i="12"/>
  <c r="Z286" i="12"/>
  <c r="Z287" i="12"/>
  <c r="Z288" i="12"/>
  <c r="Z289" i="12"/>
  <c r="Z290" i="12"/>
  <c r="Z291" i="12"/>
  <c r="Z292" i="12"/>
  <c r="Z293" i="12"/>
  <c r="Z294" i="12"/>
  <c r="Z295" i="12"/>
  <c r="Z296" i="12"/>
  <c r="Z297" i="12"/>
  <c r="Z298" i="12"/>
  <c r="Z299" i="12"/>
  <c r="Z300" i="12"/>
  <c r="Z301" i="12"/>
  <c r="Z302" i="12"/>
  <c r="Z303" i="12"/>
  <c r="Z304" i="12"/>
  <c r="Z305" i="12"/>
  <c r="Z306" i="12"/>
  <c r="Z307" i="12"/>
  <c r="Z308" i="12"/>
  <c r="Z309" i="12"/>
  <c r="Z310" i="12"/>
  <c r="Z311" i="12"/>
  <c r="Z312" i="12"/>
  <c r="Z313" i="12"/>
  <c r="Z314" i="12"/>
  <c r="Z315" i="12"/>
  <c r="Z316" i="12"/>
  <c r="Z317" i="12"/>
  <c r="Z318" i="12"/>
  <c r="Z319" i="12"/>
  <c r="Z320" i="12"/>
  <c r="Z321" i="12"/>
  <c r="Z322" i="12"/>
  <c r="Z323" i="12"/>
  <c r="Z324" i="12"/>
  <c r="Z325" i="12"/>
  <c r="Z326" i="12"/>
  <c r="Z327" i="12"/>
  <c r="Z328" i="12"/>
  <c r="Z329" i="12"/>
  <c r="Z330" i="12"/>
  <c r="Z331" i="12"/>
  <c r="Z332" i="12"/>
  <c r="Z333" i="12"/>
  <c r="Z334" i="12"/>
  <c r="Z335" i="12"/>
  <c r="Z336" i="12"/>
  <c r="Z337" i="12"/>
  <c r="Z338" i="12"/>
  <c r="Z339" i="12"/>
  <c r="Z340" i="12"/>
  <c r="Z341" i="12"/>
  <c r="Z342" i="12"/>
  <c r="Z343" i="12"/>
  <c r="Z344" i="12"/>
  <c r="Z345" i="12"/>
  <c r="Z346" i="12"/>
  <c r="Z347" i="12"/>
  <c r="Z348" i="12"/>
  <c r="Z349" i="12"/>
  <c r="Z350" i="12"/>
  <c r="Z351" i="12"/>
  <c r="Z352" i="12"/>
  <c r="Z353" i="12"/>
  <c r="Z354" i="12"/>
  <c r="Z355" i="12"/>
  <c r="Z356" i="12"/>
  <c r="Z357" i="12"/>
  <c r="Z358" i="12"/>
  <c r="Z359" i="12"/>
  <c r="Z360" i="12"/>
  <c r="Z361" i="12"/>
  <c r="Z362" i="12"/>
  <c r="Z363" i="12"/>
  <c r="Z364" i="12"/>
  <c r="Z365" i="12"/>
  <c r="Z366" i="12"/>
  <c r="Z367" i="12"/>
  <c r="Z368" i="12"/>
  <c r="Z369" i="12"/>
  <c r="Z370" i="12"/>
  <c r="Z371" i="12"/>
  <c r="Z372" i="12"/>
  <c r="Z373" i="12"/>
  <c r="Z374" i="12"/>
  <c r="Z375" i="12"/>
  <c r="Z376" i="12"/>
  <c r="Z377" i="12"/>
  <c r="Z378" i="12"/>
  <c r="Z379" i="12"/>
  <c r="Z380" i="12"/>
  <c r="Z381" i="12"/>
  <c r="Z382" i="12"/>
  <c r="Z383" i="12"/>
  <c r="Z384" i="12"/>
  <c r="Z385" i="12"/>
  <c r="Z386" i="12"/>
  <c r="Z387" i="12"/>
  <c r="Z388" i="12"/>
  <c r="Z389" i="12"/>
  <c r="Z390" i="12"/>
  <c r="Z391" i="12"/>
  <c r="Z392" i="12"/>
  <c r="Z393" i="12"/>
  <c r="Z394" i="12"/>
  <c r="Z395" i="12"/>
  <c r="Z396" i="12"/>
  <c r="Z397" i="12"/>
  <c r="Z398" i="12"/>
  <c r="Z399" i="12"/>
  <c r="Z400" i="12"/>
  <c r="Z401" i="12"/>
  <c r="Z402" i="12"/>
  <c r="Z403" i="12"/>
  <c r="Z404" i="12"/>
  <c r="Z405" i="12"/>
  <c r="Z406" i="12"/>
  <c r="Z407" i="12"/>
  <c r="Z408" i="12"/>
  <c r="Z409" i="12"/>
  <c r="Z410" i="12"/>
  <c r="Z411" i="12"/>
  <c r="Z412" i="12"/>
  <c r="Z413" i="12"/>
  <c r="Z414" i="12"/>
  <c r="Z415" i="12"/>
  <c r="Z416" i="12"/>
  <c r="Z417" i="12"/>
  <c r="Z418" i="12"/>
  <c r="Z419" i="12"/>
  <c r="Z420" i="12"/>
  <c r="Z421" i="12"/>
  <c r="Z422" i="12"/>
  <c r="Z423" i="12"/>
  <c r="Z424" i="12"/>
  <c r="Z425" i="12"/>
  <c r="Z426" i="12"/>
  <c r="Z427" i="12"/>
  <c r="Z428" i="12"/>
  <c r="Z429" i="12"/>
  <c r="Z430" i="12"/>
  <c r="Z431" i="12"/>
  <c r="Z432" i="12"/>
  <c r="Z433" i="12"/>
  <c r="Z434" i="12"/>
  <c r="Z435" i="12"/>
  <c r="Z436" i="12"/>
  <c r="Z437" i="12"/>
  <c r="Z438" i="12"/>
  <c r="Z439" i="12"/>
  <c r="Z440" i="12"/>
  <c r="Z441" i="12"/>
  <c r="Z442" i="12"/>
  <c r="Z443" i="12"/>
  <c r="Z444" i="12"/>
  <c r="Z445" i="12"/>
  <c r="Z446" i="12"/>
  <c r="Z447" i="12"/>
  <c r="Z448" i="12"/>
  <c r="Z449" i="12"/>
  <c r="Z450" i="12"/>
  <c r="Z451" i="12"/>
  <c r="Z452" i="12"/>
  <c r="Z453" i="12"/>
  <c r="Z454" i="12"/>
  <c r="Z455" i="12"/>
  <c r="Z456" i="12"/>
  <c r="Z457" i="12"/>
  <c r="Z458" i="12"/>
  <c r="Z459" i="12"/>
  <c r="Z460" i="12"/>
  <c r="Z461" i="12"/>
  <c r="Z462" i="12"/>
  <c r="Z463" i="12"/>
  <c r="Z464" i="12"/>
  <c r="Z465" i="12"/>
  <c r="Z466" i="12"/>
  <c r="Z467" i="12"/>
  <c r="Z468" i="12"/>
  <c r="Z469" i="12"/>
  <c r="Z470" i="12"/>
  <c r="Z471" i="12"/>
  <c r="Z472" i="12"/>
  <c r="Z473" i="12"/>
  <c r="Z474" i="12"/>
  <c r="Z475" i="12"/>
  <c r="Z476" i="12"/>
  <c r="Z477" i="12"/>
  <c r="Z478" i="12"/>
  <c r="Z479" i="12"/>
  <c r="Z480" i="12"/>
  <c r="Z481" i="12"/>
  <c r="Z482" i="12"/>
  <c r="Z483" i="12"/>
  <c r="Z484" i="12"/>
  <c r="Z485" i="12"/>
  <c r="Z486" i="12"/>
  <c r="Z487" i="12"/>
  <c r="Z488" i="12"/>
  <c r="Z489" i="12"/>
  <c r="Z490" i="12"/>
  <c r="Z491" i="12"/>
  <c r="Z492" i="12"/>
  <c r="Z493" i="12"/>
  <c r="Z494" i="12"/>
  <c r="Z495" i="12"/>
  <c r="Z496" i="12"/>
  <c r="Z497" i="12"/>
  <c r="Z498" i="12"/>
  <c r="Z499" i="12"/>
  <c r="Z500" i="12"/>
  <c r="Z501" i="12"/>
  <c r="Z502" i="12"/>
  <c r="Z503" i="12"/>
  <c r="Z504" i="12"/>
  <c r="Z505" i="12"/>
  <c r="Z506" i="12"/>
  <c r="Z507" i="12"/>
  <c r="Z508" i="12"/>
  <c r="Z509" i="12"/>
  <c r="Z510" i="12"/>
  <c r="Z511" i="12"/>
  <c r="Z512" i="12"/>
  <c r="Z513" i="12"/>
  <c r="Z514" i="12"/>
  <c r="Z515" i="12"/>
  <c r="Z516" i="12"/>
  <c r="Z517" i="12"/>
  <c r="Z518" i="12"/>
  <c r="Z519" i="12"/>
  <c r="Z520" i="12"/>
  <c r="Z521" i="12"/>
  <c r="Z522" i="12"/>
  <c r="Z523" i="12"/>
  <c r="Z524" i="12"/>
  <c r="Z525" i="12"/>
  <c r="Z526" i="12"/>
  <c r="Z527" i="12"/>
  <c r="Z528" i="12"/>
  <c r="Z529" i="12"/>
  <c r="Z530" i="12"/>
  <c r="Z531" i="12"/>
  <c r="Z532" i="12"/>
  <c r="Z533" i="12"/>
  <c r="Z534" i="12"/>
  <c r="Z535" i="12"/>
  <c r="Z536" i="12"/>
  <c r="Z537" i="12"/>
  <c r="Z538" i="12"/>
  <c r="Z539" i="12"/>
  <c r="Z540" i="12"/>
  <c r="Z541" i="12"/>
  <c r="Z542" i="12"/>
  <c r="Z543" i="12"/>
  <c r="Z544" i="12"/>
  <c r="Z545" i="12"/>
  <c r="Z546" i="12"/>
  <c r="Z547" i="12"/>
  <c r="Z548" i="12"/>
  <c r="Z549" i="12"/>
  <c r="Z550" i="12"/>
  <c r="Z551" i="12"/>
  <c r="Z552" i="12"/>
  <c r="Z553" i="12"/>
  <c r="Z554" i="12"/>
  <c r="Z555" i="12"/>
  <c r="Z556" i="12"/>
  <c r="Z557" i="12"/>
  <c r="Z558" i="12"/>
  <c r="Z559" i="12"/>
  <c r="Z560" i="12"/>
  <c r="Z561" i="12"/>
  <c r="Z562" i="12"/>
  <c r="Z563" i="12"/>
  <c r="Z564" i="12"/>
  <c r="Z565" i="12"/>
  <c r="Z566" i="12"/>
  <c r="Z567" i="12"/>
  <c r="Z568" i="12"/>
  <c r="Z569" i="12"/>
  <c r="Z570" i="12"/>
  <c r="Z571" i="12"/>
  <c r="Z572" i="12"/>
  <c r="Z573" i="12"/>
  <c r="Z574" i="12"/>
  <c r="Z575" i="12"/>
  <c r="Z576" i="12"/>
  <c r="Z577" i="12"/>
  <c r="Z578" i="12"/>
  <c r="Z579" i="12"/>
  <c r="Z580" i="12"/>
  <c r="Z581" i="12"/>
  <c r="Z582" i="12"/>
  <c r="Z583" i="12"/>
  <c r="Z584" i="12"/>
  <c r="Z585" i="12"/>
  <c r="Z586" i="12"/>
  <c r="Z587" i="12"/>
  <c r="Z588" i="12"/>
  <c r="Z589" i="12"/>
  <c r="Z590" i="12"/>
  <c r="Z591" i="12"/>
  <c r="Z592" i="12"/>
  <c r="Z593" i="12"/>
  <c r="Z594" i="12"/>
  <c r="Z595" i="12"/>
  <c r="Z596" i="12"/>
  <c r="Z597" i="12"/>
  <c r="Z598" i="12"/>
  <c r="Z599" i="12"/>
  <c r="Z600" i="12"/>
  <c r="Z601" i="12"/>
  <c r="Z602" i="12"/>
  <c r="Z603" i="12"/>
  <c r="Z604" i="12"/>
  <c r="Z605" i="12"/>
  <c r="Z606" i="12"/>
  <c r="Z607" i="12"/>
  <c r="Z608" i="12"/>
  <c r="Z609" i="12"/>
  <c r="Z610" i="12"/>
  <c r="Z611" i="12"/>
  <c r="Z612" i="12"/>
  <c r="Z613" i="12"/>
  <c r="Z614" i="12"/>
  <c r="Z615" i="12"/>
  <c r="Z616" i="12"/>
  <c r="Z617" i="12"/>
  <c r="Z618" i="12"/>
  <c r="Z619" i="12"/>
  <c r="Z620" i="12"/>
  <c r="Z621" i="12"/>
  <c r="Z622" i="12"/>
  <c r="Z623" i="12"/>
  <c r="Z624" i="12"/>
  <c r="Z625" i="12"/>
  <c r="Z626" i="12"/>
  <c r="Z627" i="12"/>
  <c r="Z628" i="12"/>
  <c r="Z629" i="12"/>
  <c r="Z630" i="12"/>
  <c r="Z631" i="12"/>
  <c r="Z632" i="12"/>
  <c r="Z633" i="12"/>
  <c r="Z634" i="12"/>
  <c r="Z635" i="12"/>
  <c r="Z636" i="12"/>
  <c r="Z637" i="12"/>
  <c r="Z638" i="12"/>
  <c r="Z639" i="12"/>
  <c r="Z640" i="12"/>
  <c r="Z641" i="12"/>
  <c r="Z642" i="12"/>
  <c r="Z643" i="12"/>
  <c r="Z644" i="12"/>
  <c r="Z645" i="12"/>
  <c r="Z646" i="12"/>
  <c r="Z647" i="12"/>
  <c r="Z648" i="12"/>
  <c r="Z649" i="12"/>
  <c r="Z650" i="12"/>
  <c r="Z651" i="12"/>
  <c r="Z652" i="12"/>
  <c r="Z653" i="12"/>
  <c r="Z654" i="12"/>
  <c r="Z655" i="12"/>
  <c r="Z656" i="12"/>
  <c r="Z657" i="12"/>
  <c r="Z658" i="12"/>
  <c r="Z659" i="12"/>
  <c r="Z660" i="12"/>
  <c r="Z661" i="12"/>
  <c r="Z662" i="12"/>
  <c r="Z663" i="12"/>
  <c r="Z664" i="12"/>
  <c r="Z665" i="12"/>
  <c r="Z666" i="12"/>
  <c r="Z667" i="12"/>
  <c r="Z668" i="12"/>
  <c r="Z669" i="12"/>
  <c r="Z670" i="12"/>
  <c r="Z671" i="12"/>
  <c r="Z672" i="12"/>
  <c r="Z673" i="12"/>
  <c r="Z674" i="12"/>
  <c r="Z675" i="12"/>
  <c r="Z676" i="12"/>
  <c r="Z677" i="12"/>
  <c r="Z678" i="12"/>
  <c r="Z679" i="12"/>
  <c r="Z680" i="12"/>
  <c r="Z681" i="12"/>
  <c r="Z682" i="12"/>
  <c r="Z683" i="12"/>
  <c r="Z684" i="12"/>
  <c r="Z685" i="12"/>
  <c r="Z686" i="12"/>
  <c r="Z687" i="12"/>
  <c r="Z688" i="12"/>
  <c r="Z689" i="12"/>
  <c r="Z690" i="12"/>
  <c r="Z691" i="12"/>
  <c r="Z692" i="12"/>
  <c r="Z693" i="12"/>
  <c r="Z694" i="12"/>
  <c r="Z695" i="12"/>
  <c r="Z696" i="12"/>
  <c r="Z697" i="12"/>
  <c r="Z698" i="12"/>
  <c r="Z699" i="12"/>
  <c r="Z700" i="12"/>
  <c r="Z701" i="12"/>
  <c r="Z702" i="12"/>
  <c r="Z703" i="12"/>
  <c r="Z704" i="12"/>
  <c r="Z705" i="12"/>
  <c r="Z706" i="12"/>
  <c r="Z707" i="12"/>
  <c r="Z708" i="12"/>
  <c r="Z709" i="12"/>
  <c r="Z710" i="12"/>
  <c r="Z711" i="12"/>
  <c r="Z712" i="12"/>
  <c r="Z713" i="12"/>
  <c r="Z714" i="12"/>
  <c r="Z715" i="12"/>
  <c r="Z716" i="12"/>
  <c r="Z717" i="12"/>
  <c r="Z718" i="12"/>
  <c r="Z719" i="12"/>
  <c r="Z720" i="12"/>
  <c r="Z721" i="12"/>
  <c r="Z722" i="12"/>
  <c r="Z723" i="12"/>
  <c r="Z724" i="12"/>
  <c r="Z725" i="12"/>
  <c r="Z726" i="12"/>
  <c r="Z727" i="12"/>
  <c r="Z728" i="12"/>
  <c r="Z729" i="12"/>
  <c r="Z730" i="12"/>
  <c r="Z731" i="12"/>
  <c r="Z732" i="12"/>
  <c r="Z733" i="12"/>
  <c r="Z734" i="12"/>
  <c r="Z735" i="12"/>
  <c r="Z736" i="12"/>
  <c r="Z737" i="12"/>
  <c r="Z738" i="12"/>
  <c r="Z739" i="12"/>
  <c r="Z740" i="12"/>
  <c r="Z741" i="12"/>
  <c r="Z742" i="12"/>
  <c r="Z743" i="12"/>
  <c r="Z744" i="12"/>
  <c r="Z745" i="12"/>
  <c r="Z746" i="12"/>
  <c r="Z747" i="12"/>
  <c r="Z748" i="12"/>
  <c r="Z749" i="12"/>
  <c r="Z750" i="12"/>
  <c r="Z751" i="12"/>
  <c r="Z752" i="12"/>
  <c r="Z753" i="12"/>
  <c r="Z754" i="12"/>
  <c r="Z755" i="12"/>
  <c r="Z756" i="12"/>
  <c r="Z757" i="12"/>
  <c r="Z758" i="12"/>
  <c r="Z759" i="12"/>
  <c r="Z760" i="12"/>
  <c r="Z761" i="12"/>
  <c r="Z762" i="12"/>
  <c r="Z763" i="12"/>
  <c r="Z764" i="12"/>
  <c r="Z765" i="12"/>
  <c r="Z766" i="12"/>
  <c r="Z767" i="12"/>
  <c r="Z768" i="12"/>
  <c r="Z769" i="12"/>
  <c r="Z770" i="12"/>
  <c r="Z771" i="12"/>
  <c r="Z772" i="12"/>
  <c r="Z773" i="12"/>
  <c r="Z774" i="12"/>
  <c r="Z775" i="12"/>
  <c r="Z776" i="12"/>
  <c r="Z777" i="12"/>
  <c r="Z778" i="12"/>
  <c r="Z779" i="12"/>
  <c r="Z780" i="12"/>
  <c r="Z781" i="12"/>
  <c r="Z782" i="12"/>
  <c r="Z783" i="12"/>
  <c r="Z784" i="12"/>
  <c r="Z785" i="12"/>
  <c r="Z786" i="12"/>
  <c r="Z787" i="12"/>
  <c r="Z788" i="12"/>
  <c r="Z789" i="12"/>
  <c r="Z790" i="12"/>
  <c r="Z791" i="12"/>
  <c r="Z792" i="12"/>
  <c r="Z793" i="12"/>
  <c r="Z794" i="12"/>
  <c r="Z795" i="12"/>
  <c r="Z796" i="12"/>
  <c r="Z797" i="12"/>
  <c r="Z798" i="12"/>
  <c r="Z799" i="12"/>
  <c r="Z800" i="12"/>
  <c r="Z801" i="12"/>
  <c r="Z802" i="12"/>
  <c r="Z803" i="12"/>
  <c r="Z804" i="12"/>
  <c r="Z805" i="12"/>
  <c r="Z806" i="12"/>
  <c r="Z807" i="12"/>
  <c r="Z808" i="12"/>
  <c r="Z809" i="12"/>
  <c r="Z810" i="12"/>
  <c r="Z811" i="12"/>
  <c r="Z812" i="12"/>
  <c r="Z813" i="12"/>
  <c r="Z814" i="12"/>
  <c r="Z815" i="12"/>
  <c r="Z816" i="12"/>
  <c r="Z817" i="12"/>
  <c r="Z818" i="12"/>
  <c r="Z819" i="12"/>
  <c r="Z820" i="12"/>
  <c r="Z821" i="12"/>
  <c r="Z822" i="12"/>
  <c r="Z823" i="12"/>
  <c r="Z824" i="12"/>
  <c r="Z825" i="12"/>
  <c r="Z826" i="12"/>
  <c r="Z827" i="12"/>
  <c r="Z828" i="12"/>
  <c r="Z829" i="12"/>
  <c r="Z830" i="12"/>
  <c r="Z831" i="12"/>
  <c r="Z832" i="12"/>
  <c r="Z833" i="12"/>
  <c r="Z834" i="12"/>
  <c r="Z835" i="12"/>
  <c r="Z836" i="12"/>
  <c r="Z837" i="12"/>
  <c r="Z838" i="12"/>
  <c r="Z839" i="12"/>
  <c r="Z840" i="12"/>
  <c r="Z841" i="12"/>
  <c r="Z842" i="12"/>
  <c r="Z843" i="12"/>
  <c r="Z844" i="12"/>
  <c r="Z845" i="12"/>
  <c r="Z846" i="12"/>
  <c r="Z847" i="12"/>
  <c r="Z848" i="12"/>
  <c r="Z849" i="12"/>
  <c r="Z850" i="12"/>
  <c r="Z851" i="12"/>
  <c r="Z852" i="12"/>
  <c r="Z853" i="12"/>
  <c r="Z854" i="12"/>
  <c r="Z855" i="12"/>
  <c r="Z856" i="12"/>
  <c r="Z857" i="12"/>
  <c r="Z858" i="12"/>
  <c r="Z859" i="12"/>
  <c r="Z860" i="12"/>
  <c r="Z861" i="12"/>
  <c r="Z862" i="12"/>
  <c r="Z863" i="12"/>
  <c r="Z864" i="12"/>
  <c r="Z865" i="12"/>
  <c r="Z866" i="12"/>
  <c r="Z867" i="12"/>
  <c r="Z868" i="12"/>
  <c r="Z869" i="12"/>
  <c r="Z870" i="12"/>
  <c r="Z871" i="12"/>
  <c r="Z872" i="12"/>
  <c r="Z873" i="12"/>
  <c r="Z874" i="12"/>
  <c r="Z875" i="12"/>
  <c r="Z876" i="12"/>
  <c r="Z877" i="12"/>
  <c r="Z878" i="12"/>
  <c r="Z879" i="12"/>
  <c r="Z880" i="12"/>
  <c r="Z881" i="12"/>
  <c r="Z882" i="12"/>
  <c r="Z883" i="12"/>
  <c r="Z884" i="12"/>
  <c r="Z885" i="12"/>
  <c r="Z886" i="12"/>
  <c r="Z887" i="12"/>
  <c r="Z888" i="12"/>
  <c r="Z889" i="12"/>
  <c r="Z890" i="12"/>
  <c r="Z891" i="12"/>
  <c r="Z892" i="12"/>
  <c r="Z893" i="12"/>
  <c r="Z894" i="12"/>
  <c r="Z895" i="12"/>
  <c r="Z896" i="12"/>
  <c r="Z897" i="12"/>
  <c r="Z898" i="12"/>
  <c r="Z899" i="12"/>
  <c r="Z900" i="12"/>
  <c r="Z901" i="12"/>
  <c r="Z902" i="12"/>
  <c r="Z903" i="12"/>
  <c r="Z904" i="12"/>
  <c r="Z905" i="12"/>
  <c r="Z906" i="12"/>
  <c r="Z907" i="12"/>
  <c r="Z908" i="12"/>
  <c r="Z909" i="12"/>
  <c r="Z910" i="12"/>
  <c r="Z911" i="12"/>
  <c r="Z912" i="12"/>
  <c r="Z913" i="12"/>
  <c r="Z914" i="12"/>
  <c r="Z915" i="12"/>
  <c r="Z916" i="12"/>
  <c r="Z917" i="12"/>
  <c r="Z918" i="12"/>
  <c r="Z919" i="12"/>
  <c r="Z920" i="12"/>
  <c r="Z921" i="12"/>
  <c r="Z922" i="12"/>
  <c r="Z923" i="12"/>
  <c r="Z924" i="12"/>
  <c r="Z925" i="12"/>
  <c r="Z926" i="12"/>
  <c r="Z927" i="12"/>
  <c r="Z928" i="12"/>
  <c r="Z929" i="12"/>
  <c r="Z930" i="12"/>
  <c r="Z931" i="12"/>
  <c r="Z932" i="12"/>
  <c r="Z933" i="12"/>
  <c r="Z934" i="12"/>
  <c r="Z935" i="12"/>
  <c r="Z936" i="12"/>
  <c r="Z937" i="12"/>
  <c r="Z938" i="12"/>
  <c r="Z939" i="12"/>
  <c r="Z940" i="12"/>
  <c r="Z941" i="12"/>
  <c r="Z942" i="12"/>
  <c r="Z943" i="12"/>
  <c r="Z944" i="12"/>
  <c r="Z945" i="12"/>
  <c r="Z946" i="12"/>
  <c r="Z947" i="12"/>
  <c r="Z948" i="12"/>
  <c r="Z949" i="12"/>
  <c r="Z950" i="12"/>
  <c r="Z951" i="12"/>
  <c r="Z952" i="12"/>
  <c r="Z953" i="12"/>
  <c r="Z954" i="12"/>
  <c r="Z955" i="12"/>
  <c r="Z956" i="12"/>
  <c r="Z957" i="12"/>
  <c r="Z958" i="12"/>
  <c r="Z959" i="12"/>
  <c r="Z960" i="12"/>
  <c r="Z961" i="12"/>
  <c r="Z962" i="12"/>
  <c r="Z963" i="12"/>
  <c r="Z964" i="12"/>
  <c r="Z965" i="12"/>
  <c r="Z966" i="12"/>
  <c r="Z967" i="12"/>
  <c r="Z968" i="12"/>
  <c r="Z969" i="12"/>
  <c r="Z970" i="12"/>
  <c r="Z971" i="12"/>
  <c r="Z972" i="12"/>
  <c r="Z973" i="12"/>
  <c r="Z974" i="12"/>
  <c r="Z975" i="12"/>
  <c r="Z976" i="12"/>
  <c r="Z977" i="12"/>
  <c r="Z978" i="12"/>
  <c r="Z979" i="12"/>
  <c r="Z980" i="12"/>
  <c r="Z981" i="12"/>
  <c r="Z982" i="12"/>
  <c r="Z983" i="12"/>
  <c r="Z984" i="12"/>
  <c r="Z985" i="12"/>
  <c r="Z986" i="12"/>
  <c r="Z987" i="12"/>
  <c r="Z988" i="12"/>
  <c r="Z989" i="12"/>
  <c r="Z990" i="12"/>
  <c r="Z991" i="12"/>
  <c r="Z992" i="12"/>
  <c r="Z993" i="12"/>
  <c r="Z994" i="12"/>
  <c r="Z995" i="12"/>
  <c r="Z996" i="12"/>
  <c r="Z997" i="12"/>
  <c r="Z998" i="12"/>
  <c r="Z999" i="12"/>
  <c r="Z1000" i="12"/>
  <c r="Z1001" i="12"/>
  <c r="N32" i="12" l="1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N138" i="12"/>
  <c r="N139" i="12"/>
  <c r="N140" i="12"/>
  <c r="N141" i="12"/>
  <c r="N142" i="12"/>
  <c r="N143" i="12"/>
  <c r="N144" i="12"/>
  <c r="N145" i="12"/>
  <c r="N146" i="12"/>
  <c r="N147" i="12"/>
  <c r="N148" i="12"/>
  <c r="N149" i="12"/>
  <c r="N150" i="12"/>
  <c r="N151" i="12"/>
  <c r="N152" i="12"/>
  <c r="N153" i="12"/>
  <c r="N154" i="12"/>
  <c r="N155" i="12"/>
  <c r="N156" i="12"/>
  <c r="N157" i="12"/>
  <c r="N158" i="12"/>
  <c r="N159" i="12"/>
  <c r="N160" i="12"/>
  <c r="N161" i="12"/>
  <c r="N162" i="12"/>
  <c r="N163" i="12"/>
  <c r="N164" i="12"/>
  <c r="N165" i="12"/>
  <c r="N166" i="12"/>
  <c r="N167" i="12"/>
  <c r="N168" i="12"/>
  <c r="N169" i="12"/>
  <c r="N170" i="12"/>
  <c r="N171" i="12"/>
  <c r="N172" i="12"/>
  <c r="N173" i="12"/>
  <c r="N174" i="12"/>
  <c r="N175" i="12"/>
  <c r="N176" i="12"/>
  <c r="N177" i="12"/>
  <c r="N178" i="12"/>
  <c r="N179" i="12"/>
  <c r="N180" i="12"/>
  <c r="N181" i="12"/>
  <c r="N182" i="12"/>
  <c r="N183" i="12"/>
  <c r="N184" i="12"/>
  <c r="N185" i="12"/>
  <c r="N186" i="12"/>
  <c r="N187" i="12"/>
  <c r="N188" i="12"/>
  <c r="N189" i="12"/>
  <c r="N190" i="12"/>
  <c r="N191" i="12"/>
  <c r="N192" i="12"/>
  <c r="N193" i="12"/>
  <c r="N194" i="12"/>
  <c r="N195" i="12"/>
  <c r="N196" i="12"/>
  <c r="N197" i="12"/>
  <c r="N198" i="12"/>
  <c r="N199" i="12"/>
  <c r="N200" i="12"/>
  <c r="N201" i="12"/>
  <c r="N202" i="12"/>
  <c r="N203" i="12"/>
  <c r="N204" i="12"/>
  <c r="N205" i="12"/>
  <c r="N206" i="12"/>
  <c r="N207" i="12"/>
  <c r="N208" i="12"/>
  <c r="N209" i="12"/>
  <c r="N210" i="12"/>
  <c r="N211" i="12"/>
  <c r="N212" i="12"/>
  <c r="N213" i="12"/>
  <c r="N214" i="12"/>
  <c r="N215" i="12"/>
  <c r="N216" i="12"/>
  <c r="N217" i="12"/>
  <c r="N218" i="12"/>
  <c r="N219" i="12"/>
  <c r="N220" i="12"/>
  <c r="N221" i="12"/>
  <c r="N222" i="12"/>
  <c r="N223" i="12"/>
  <c r="N224" i="12"/>
  <c r="N225" i="12"/>
  <c r="N226" i="12"/>
  <c r="N227" i="12"/>
  <c r="N228" i="12"/>
  <c r="N229" i="12"/>
  <c r="N230" i="12"/>
  <c r="N231" i="12"/>
  <c r="N232" i="12"/>
  <c r="N233" i="12"/>
  <c r="N234" i="12"/>
  <c r="N235" i="12"/>
  <c r="N236" i="12"/>
  <c r="N237" i="12"/>
  <c r="N238" i="12"/>
  <c r="N239" i="12"/>
  <c r="N240" i="12"/>
  <c r="N241" i="12"/>
  <c r="N242" i="12"/>
  <c r="N243" i="12"/>
  <c r="N244" i="12"/>
  <c r="N245" i="12"/>
  <c r="N246" i="12"/>
  <c r="N247" i="12"/>
  <c r="N248" i="12"/>
  <c r="N249" i="12"/>
  <c r="N250" i="12"/>
  <c r="N251" i="12"/>
  <c r="N252" i="12"/>
  <c r="N253" i="12"/>
  <c r="N254" i="12"/>
  <c r="N255" i="12"/>
  <c r="N256" i="12"/>
  <c r="N257" i="12"/>
  <c r="N258" i="12"/>
  <c r="N259" i="12"/>
  <c r="N260" i="12"/>
  <c r="N261" i="12"/>
  <c r="N262" i="12"/>
  <c r="N263" i="12"/>
  <c r="N264" i="12"/>
  <c r="N265" i="12"/>
  <c r="N266" i="12"/>
  <c r="N267" i="12"/>
  <c r="N268" i="12"/>
  <c r="N269" i="12"/>
  <c r="N270" i="12"/>
  <c r="N271" i="12"/>
  <c r="N272" i="12"/>
  <c r="N273" i="12"/>
  <c r="N274" i="12"/>
  <c r="N275" i="12"/>
  <c r="N276" i="12"/>
  <c r="N277" i="12"/>
  <c r="N278" i="12"/>
  <c r="N279" i="12"/>
  <c r="N280" i="12"/>
  <c r="N281" i="12"/>
  <c r="N282" i="12"/>
  <c r="N283" i="12"/>
  <c r="N284" i="12"/>
  <c r="N285" i="12"/>
  <c r="N286" i="12"/>
  <c r="N287" i="12"/>
  <c r="N288" i="12"/>
  <c r="N289" i="12"/>
  <c r="N290" i="12"/>
  <c r="N291" i="12"/>
  <c r="N292" i="12"/>
  <c r="N293" i="12"/>
  <c r="N294" i="12"/>
  <c r="N295" i="12"/>
  <c r="N296" i="12"/>
  <c r="N297" i="12"/>
  <c r="N298" i="12"/>
  <c r="N299" i="12"/>
  <c r="N300" i="12"/>
  <c r="N301" i="12"/>
  <c r="N302" i="12"/>
  <c r="N303" i="12"/>
  <c r="N304" i="12"/>
  <c r="N305" i="12"/>
  <c r="N306" i="12"/>
  <c r="N307" i="12"/>
  <c r="N308" i="12"/>
  <c r="N309" i="12"/>
  <c r="N310" i="12"/>
  <c r="N311" i="12"/>
  <c r="N312" i="12"/>
  <c r="N313" i="12"/>
  <c r="N314" i="12"/>
  <c r="N315" i="12"/>
  <c r="N316" i="12"/>
  <c r="N317" i="12"/>
  <c r="N318" i="12"/>
  <c r="N319" i="12"/>
  <c r="N320" i="12"/>
  <c r="N321" i="12"/>
  <c r="N322" i="12"/>
  <c r="N323" i="12"/>
  <c r="N324" i="12"/>
  <c r="N325" i="12"/>
  <c r="N326" i="12"/>
  <c r="N327" i="12"/>
  <c r="N328" i="12"/>
  <c r="N329" i="12"/>
  <c r="N330" i="12"/>
  <c r="N331" i="12"/>
  <c r="N332" i="12"/>
  <c r="N333" i="12"/>
  <c r="N334" i="12"/>
  <c r="N335" i="12"/>
  <c r="N336" i="12"/>
  <c r="N337" i="12"/>
  <c r="N338" i="12"/>
  <c r="N339" i="12"/>
  <c r="N340" i="12"/>
  <c r="N341" i="12"/>
  <c r="N342" i="12"/>
  <c r="N343" i="12"/>
  <c r="N344" i="12"/>
  <c r="N345" i="12"/>
  <c r="N346" i="12"/>
  <c r="N347" i="12"/>
  <c r="N348" i="12"/>
  <c r="N349" i="12"/>
  <c r="N350" i="12"/>
  <c r="N351" i="12"/>
  <c r="N352" i="12"/>
  <c r="N353" i="12"/>
  <c r="N354" i="12"/>
  <c r="N355" i="12"/>
  <c r="N356" i="12"/>
  <c r="N357" i="12"/>
  <c r="N358" i="12"/>
  <c r="N359" i="12"/>
  <c r="N360" i="12"/>
  <c r="N361" i="12"/>
  <c r="N362" i="12"/>
  <c r="N363" i="12"/>
  <c r="N364" i="12"/>
  <c r="N365" i="12"/>
  <c r="N366" i="12"/>
  <c r="N367" i="12"/>
  <c r="N368" i="12"/>
  <c r="N369" i="12"/>
  <c r="N370" i="12"/>
  <c r="N371" i="12"/>
  <c r="N372" i="12"/>
  <c r="N373" i="12"/>
  <c r="N374" i="12"/>
  <c r="N375" i="12"/>
  <c r="N376" i="12"/>
  <c r="N377" i="12"/>
  <c r="N378" i="12"/>
  <c r="N379" i="12"/>
  <c r="N380" i="12"/>
  <c r="N381" i="12"/>
  <c r="N382" i="12"/>
  <c r="N383" i="12"/>
  <c r="N384" i="12"/>
  <c r="N385" i="12"/>
  <c r="N386" i="12"/>
  <c r="N387" i="12"/>
  <c r="N388" i="12"/>
  <c r="N389" i="12"/>
  <c r="N390" i="12"/>
  <c r="N391" i="12"/>
  <c r="N392" i="12"/>
  <c r="N393" i="12"/>
  <c r="N394" i="12"/>
  <c r="N395" i="12"/>
  <c r="N396" i="12"/>
  <c r="N397" i="12"/>
  <c r="N398" i="12"/>
  <c r="N399" i="12"/>
  <c r="N400" i="12"/>
  <c r="N401" i="12"/>
  <c r="N402" i="12"/>
  <c r="N403" i="12"/>
  <c r="N404" i="12"/>
  <c r="N405" i="12"/>
  <c r="N406" i="12"/>
  <c r="N407" i="12"/>
  <c r="N408" i="12"/>
  <c r="N409" i="12"/>
  <c r="N410" i="12"/>
  <c r="N411" i="12"/>
  <c r="N412" i="12"/>
  <c r="N413" i="12"/>
  <c r="N414" i="12"/>
  <c r="N415" i="12"/>
  <c r="N416" i="12"/>
  <c r="N417" i="12"/>
  <c r="N418" i="12"/>
  <c r="N419" i="12"/>
  <c r="N420" i="12"/>
  <c r="N421" i="12"/>
  <c r="N422" i="12"/>
  <c r="N423" i="12"/>
  <c r="N424" i="12"/>
  <c r="N425" i="12"/>
  <c r="N426" i="12"/>
  <c r="N427" i="12"/>
  <c r="N428" i="12"/>
  <c r="N429" i="12"/>
  <c r="N430" i="12"/>
  <c r="N431" i="12"/>
  <c r="N432" i="12"/>
  <c r="N433" i="12"/>
  <c r="N434" i="12"/>
  <c r="N435" i="12"/>
  <c r="N436" i="12"/>
  <c r="N437" i="12"/>
  <c r="N438" i="12"/>
  <c r="N439" i="12"/>
  <c r="N440" i="12"/>
  <c r="N441" i="12"/>
  <c r="N442" i="12"/>
  <c r="N443" i="12"/>
  <c r="N444" i="12"/>
  <c r="N445" i="12"/>
  <c r="N446" i="12"/>
  <c r="N447" i="12"/>
  <c r="N448" i="12"/>
  <c r="N449" i="12"/>
  <c r="N450" i="12"/>
  <c r="N451" i="12"/>
  <c r="N452" i="12"/>
  <c r="N453" i="12"/>
  <c r="N454" i="12"/>
  <c r="N455" i="12"/>
  <c r="N456" i="12"/>
  <c r="N457" i="12"/>
  <c r="N458" i="12"/>
  <c r="N459" i="12"/>
  <c r="N460" i="12"/>
  <c r="N461" i="12"/>
  <c r="N462" i="12"/>
  <c r="N463" i="12"/>
  <c r="N464" i="12"/>
  <c r="N465" i="12"/>
  <c r="N466" i="12"/>
  <c r="N467" i="12"/>
  <c r="N468" i="12"/>
  <c r="N469" i="12"/>
  <c r="N470" i="12"/>
  <c r="N471" i="12"/>
  <c r="N472" i="12"/>
  <c r="N473" i="12"/>
  <c r="N474" i="12"/>
  <c r="N475" i="12"/>
  <c r="N476" i="12"/>
  <c r="N477" i="12"/>
  <c r="N478" i="12"/>
  <c r="N479" i="12"/>
  <c r="N480" i="12"/>
  <c r="N481" i="12"/>
  <c r="N482" i="12"/>
  <c r="N483" i="12"/>
  <c r="N484" i="12"/>
  <c r="N485" i="12"/>
  <c r="N486" i="12"/>
  <c r="N487" i="12"/>
  <c r="N488" i="12"/>
  <c r="N489" i="12"/>
  <c r="N490" i="12"/>
  <c r="N491" i="12"/>
  <c r="N492" i="12"/>
  <c r="N493" i="12"/>
  <c r="N494" i="12"/>
  <c r="N495" i="12"/>
  <c r="N496" i="12"/>
  <c r="N497" i="12"/>
  <c r="N498" i="12"/>
  <c r="N499" i="12"/>
  <c r="N500" i="12"/>
  <c r="N501" i="12"/>
  <c r="Q784" i="12"/>
  <c r="Q785" i="12"/>
  <c r="Q786" i="12"/>
  <c r="Q787" i="12"/>
  <c r="Q788" i="12"/>
  <c r="Q789" i="12"/>
  <c r="Q790" i="12"/>
  <c r="Q791" i="12"/>
  <c r="Q792" i="12"/>
  <c r="Q793" i="12"/>
  <c r="Q794" i="12"/>
  <c r="Q795" i="12"/>
  <c r="Q796" i="12"/>
  <c r="Q797" i="12"/>
  <c r="Q798" i="12"/>
  <c r="Q799" i="12"/>
  <c r="Q800" i="12"/>
  <c r="Q801" i="12"/>
  <c r="Q802" i="12"/>
  <c r="Q803" i="12"/>
  <c r="Q804" i="12"/>
  <c r="Q805" i="12"/>
  <c r="Q806" i="12"/>
  <c r="Q807" i="12"/>
  <c r="Q808" i="12"/>
  <c r="Q809" i="12"/>
  <c r="Q810" i="12"/>
  <c r="Q811" i="12"/>
  <c r="Q812" i="12"/>
  <c r="Q813" i="12"/>
  <c r="Q814" i="12"/>
  <c r="Q815" i="12"/>
  <c r="Q816" i="12"/>
  <c r="Q817" i="12"/>
  <c r="Q818" i="12"/>
  <c r="Q819" i="12"/>
  <c r="Q820" i="12"/>
  <c r="Q821" i="12"/>
  <c r="Q822" i="12"/>
  <c r="Q823" i="12"/>
  <c r="Q824" i="12"/>
  <c r="Q825" i="12"/>
  <c r="Q826" i="12"/>
  <c r="Q827" i="12"/>
  <c r="Q828" i="12"/>
  <c r="Q829" i="12"/>
  <c r="Q830" i="12"/>
  <c r="Q831" i="12"/>
  <c r="Q832" i="12"/>
  <c r="Q833" i="12"/>
  <c r="Q834" i="12"/>
  <c r="Q835" i="12"/>
  <c r="Q836" i="12"/>
  <c r="Q837" i="12"/>
  <c r="Q838" i="12"/>
  <c r="Q839" i="12"/>
  <c r="Q840" i="12"/>
  <c r="Q841" i="12"/>
  <c r="Q842" i="12"/>
  <c r="Q843" i="12"/>
  <c r="Q844" i="12"/>
  <c r="Q845" i="12"/>
  <c r="Q846" i="12"/>
  <c r="Q847" i="12"/>
  <c r="Q848" i="12"/>
  <c r="Q849" i="12"/>
  <c r="Q850" i="12"/>
  <c r="Q851" i="12"/>
  <c r="Q852" i="12"/>
  <c r="Q853" i="12"/>
  <c r="Q854" i="12"/>
  <c r="Q855" i="12"/>
  <c r="Q856" i="12"/>
  <c r="Q857" i="12"/>
  <c r="Q858" i="12"/>
  <c r="Q859" i="12"/>
  <c r="Q860" i="12"/>
  <c r="Q861" i="12"/>
  <c r="Q862" i="12"/>
  <c r="Q863" i="12"/>
  <c r="Q864" i="12"/>
  <c r="Q865" i="12"/>
  <c r="Q866" i="12"/>
  <c r="Q867" i="12"/>
  <c r="Q868" i="12"/>
  <c r="Q869" i="12"/>
  <c r="Q870" i="12"/>
  <c r="Q871" i="12"/>
  <c r="Q872" i="12"/>
  <c r="Q873" i="12"/>
  <c r="Q874" i="12"/>
  <c r="Q875" i="12"/>
  <c r="Q876" i="12"/>
  <c r="Q877" i="12"/>
  <c r="Q878" i="12"/>
  <c r="Q879" i="12"/>
  <c r="Q880" i="12"/>
  <c r="Q881" i="12"/>
  <c r="Q882" i="12"/>
  <c r="Q883" i="12"/>
  <c r="Q884" i="12"/>
  <c r="Q885" i="12"/>
  <c r="Q886" i="12"/>
  <c r="Q887" i="12"/>
  <c r="Q888" i="12"/>
  <c r="Q889" i="12"/>
  <c r="Q890" i="12"/>
  <c r="Q891" i="12"/>
  <c r="Q892" i="12"/>
  <c r="Q893" i="12"/>
  <c r="Q894" i="12"/>
  <c r="Q895" i="12"/>
  <c r="Q896" i="12"/>
  <c r="Q897" i="12"/>
  <c r="Q898" i="12"/>
  <c r="Q899" i="12"/>
  <c r="Q900" i="12"/>
  <c r="Q901" i="12"/>
  <c r="Q902" i="12"/>
  <c r="Q903" i="12"/>
  <c r="Q904" i="12"/>
  <c r="Q905" i="12"/>
  <c r="Q906" i="12"/>
  <c r="Q907" i="12"/>
  <c r="Q908" i="12"/>
  <c r="Q909" i="12"/>
  <c r="Q910" i="12"/>
  <c r="Q911" i="12"/>
  <c r="Q912" i="12"/>
  <c r="Q913" i="12"/>
  <c r="Q914" i="12"/>
  <c r="Q915" i="12"/>
  <c r="Q916" i="12"/>
  <c r="Q917" i="12"/>
  <c r="Q918" i="12"/>
  <c r="Q919" i="12"/>
  <c r="Q920" i="12"/>
  <c r="Q921" i="12"/>
  <c r="Q922" i="12"/>
  <c r="Q923" i="12"/>
  <c r="Q924" i="12"/>
  <c r="Q925" i="12"/>
  <c r="Q926" i="12"/>
  <c r="Q927" i="12"/>
  <c r="Q928" i="12"/>
  <c r="Q929" i="12"/>
  <c r="Q930" i="12"/>
  <c r="Q931" i="12"/>
  <c r="Q932" i="12"/>
  <c r="Q933" i="12"/>
  <c r="Q934" i="12"/>
  <c r="Q935" i="12"/>
  <c r="Q936" i="12"/>
  <c r="Q937" i="12"/>
  <c r="Q938" i="12"/>
  <c r="Q939" i="12"/>
  <c r="Q940" i="12"/>
  <c r="Q941" i="12"/>
  <c r="Q942" i="12"/>
  <c r="Q943" i="12"/>
  <c r="Q944" i="12"/>
  <c r="Q945" i="12"/>
  <c r="Q946" i="12"/>
  <c r="Q947" i="12"/>
  <c r="Q948" i="12"/>
  <c r="Q949" i="12"/>
  <c r="Q950" i="12"/>
  <c r="Q951" i="12"/>
  <c r="Q952" i="12"/>
  <c r="Q953" i="12"/>
  <c r="Q954" i="12"/>
  <c r="Q955" i="12"/>
  <c r="Q956" i="12"/>
  <c r="Q957" i="12"/>
  <c r="Q958" i="12"/>
  <c r="Q959" i="12"/>
  <c r="Q960" i="12"/>
  <c r="Q961" i="12"/>
  <c r="Q962" i="12"/>
  <c r="Q963" i="12"/>
  <c r="Q964" i="12"/>
  <c r="Q965" i="12"/>
  <c r="Q966" i="12"/>
  <c r="Q967" i="12"/>
  <c r="Q968" i="12"/>
  <c r="Q969" i="12"/>
  <c r="Q970" i="12"/>
  <c r="Q971" i="12"/>
  <c r="Q972" i="12"/>
  <c r="Q973" i="12"/>
  <c r="Q974" i="12"/>
  <c r="Q975" i="12"/>
  <c r="Q976" i="12"/>
  <c r="Q977" i="12"/>
  <c r="Q978" i="12"/>
  <c r="Q979" i="12"/>
  <c r="Q980" i="12"/>
  <c r="Q981" i="12"/>
  <c r="Q982" i="12"/>
  <c r="Q983" i="12"/>
  <c r="Q984" i="12"/>
  <c r="Q985" i="12"/>
  <c r="Q986" i="12"/>
  <c r="Q987" i="12"/>
  <c r="Q988" i="12"/>
  <c r="Q989" i="12"/>
  <c r="Q990" i="12"/>
  <c r="Q991" i="12"/>
  <c r="Q992" i="12"/>
  <c r="Q993" i="12"/>
  <c r="Q994" i="12"/>
  <c r="Q995" i="12"/>
  <c r="Q996" i="12"/>
  <c r="Q997" i="12"/>
  <c r="Q998" i="12"/>
  <c r="Q999" i="12"/>
  <c r="Q1000" i="12"/>
  <c r="Q1001" i="12"/>
  <c r="Q1002" i="12"/>
  <c r="Q1003" i="12"/>
  <c r="Q1004" i="12"/>
  <c r="Q1005" i="12"/>
  <c r="Q1006" i="12"/>
  <c r="Q1007" i="12"/>
  <c r="Q1008" i="12"/>
  <c r="Q1009" i="12"/>
  <c r="Q1010" i="12"/>
  <c r="Q1011" i="12"/>
  <c r="Q1012" i="12"/>
  <c r="Q1013" i="12"/>
  <c r="Q1014" i="12"/>
  <c r="Q1015" i="12"/>
  <c r="Q1016" i="12"/>
  <c r="Q1017" i="12"/>
  <c r="Q1018" i="12"/>
  <c r="Q1019" i="12"/>
  <c r="Q1020" i="12"/>
  <c r="Q1021" i="12"/>
  <c r="Q1022" i="12"/>
  <c r="Q1023" i="12"/>
  <c r="Q1024" i="12"/>
  <c r="Q1025" i="12"/>
  <c r="Q1026" i="12"/>
  <c r="Q1027" i="12"/>
  <c r="Q1028" i="12"/>
  <c r="Q1029" i="12"/>
  <c r="Q1030" i="12"/>
  <c r="Q1031" i="12"/>
  <c r="Q1032" i="12"/>
  <c r="Q1033" i="12"/>
  <c r="Q1034" i="12"/>
  <c r="Q1035" i="12"/>
  <c r="Q1036" i="12"/>
  <c r="Q1037" i="12"/>
  <c r="Q1038" i="12"/>
  <c r="Q1039" i="12"/>
  <c r="Q1040" i="12"/>
  <c r="Q1041" i="12"/>
  <c r="Q1042" i="12"/>
  <c r="Q1043" i="12"/>
  <c r="Q1044" i="12"/>
  <c r="Q1045" i="12"/>
  <c r="Q1046" i="12"/>
  <c r="Q1047" i="12"/>
  <c r="Q1048" i="12"/>
  <c r="Q1049" i="12"/>
  <c r="Q1050" i="12"/>
  <c r="Q1051" i="12"/>
  <c r="Q1052" i="12"/>
  <c r="Q1053" i="12"/>
  <c r="Q1054" i="12"/>
  <c r="Q1055" i="12"/>
  <c r="Q1056" i="12"/>
  <c r="Q1057" i="12"/>
  <c r="Q1058" i="12"/>
  <c r="Q1059" i="12"/>
  <c r="Q1060" i="12"/>
  <c r="Q1061" i="12"/>
  <c r="Q1062" i="12"/>
  <c r="Q1063" i="12"/>
  <c r="Q1064" i="12"/>
  <c r="Q1065" i="12"/>
  <c r="Q1066" i="12"/>
  <c r="Q1067" i="12"/>
  <c r="Q1068" i="12"/>
  <c r="Q1069" i="12"/>
  <c r="Q1070" i="12"/>
  <c r="Q1071" i="12"/>
  <c r="Q1072" i="12"/>
  <c r="Q1073" i="12"/>
  <c r="Q1074" i="12"/>
  <c r="Q1075" i="12"/>
  <c r="Q1076" i="12"/>
  <c r="Q1077" i="12"/>
  <c r="Q1078" i="12"/>
  <c r="Q1079" i="12"/>
  <c r="Q1080" i="12"/>
  <c r="Q1081" i="12"/>
  <c r="Q1082" i="12"/>
  <c r="Q1083" i="12"/>
  <c r="Q1084" i="12"/>
  <c r="Q1085" i="12"/>
  <c r="Q1086" i="12"/>
  <c r="Q1087" i="12"/>
  <c r="Q1088" i="12"/>
  <c r="Q1089" i="12"/>
  <c r="Q1090" i="12"/>
  <c r="Q1091" i="12"/>
  <c r="Q1092" i="12"/>
  <c r="Q1093" i="12"/>
  <c r="Q1094" i="12"/>
  <c r="Q1095" i="12"/>
  <c r="Q1096" i="12"/>
  <c r="Q1097" i="12"/>
  <c r="Q1098" i="12"/>
  <c r="Q1099" i="12"/>
  <c r="Q1100" i="12"/>
  <c r="Q1101" i="12"/>
  <c r="Q1102" i="12"/>
  <c r="Q1103" i="12"/>
  <c r="Q1104" i="12"/>
  <c r="Q1105" i="12"/>
  <c r="Q1106" i="12"/>
  <c r="Q1107" i="12"/>
  <c r="Q1108" i="12"/>
  <c r="Q1109" i="12"/>
  <c r="Q1110" i="12"/>
  <c r="Q1111" i="12"/>
  <c r="Q1112" i="12"/>
  <c r="Q1113" i="12"/>
  <c r="Q1114" i="12"/>
  <c r="Q1115" i="12"/>
  <c r="Q1116" i="12"/>
  <c r="Q1117" i="12"/>
  <c r="Q1118" i="12"/>
  <c r="Q1119" i="12"/>
  <c r="Q1120" i="12"/>
  <c r="Q1121" i="12"/>
  <c r="Q1122" i="12"/>
  <c r="Q1123" i="12"/>
  <c r="Q1124" i="12"/>
  <c r="Q1125" i="12"/>
  <c r="Q1126" i="12"/>
  <c r="Q1127" i="12"/>
  <c r="Q1128" i="12"/>
  <c r="Q1129" i="12"/>
  <c r="Q1130" i="12"/>
  <c r="Q1131" i="12"/>
  <c r="Q1132" i="12"/>
  <c r="Q1133" i="12"/>
  <c r="Q1134" i="12"/>
  <c r="Q1135" i="12"/>
  <c r="Q1136" i="12"/>
  <c r="Q1137" i="12"/>
  <c r="Q1138" i="12"/>
  <c r="Q1139" i="12"/>
  <c r="Q1140" i="12"/>
  <c r="Q1141" i="12"/>
  <c r="Q1142" i="12"/>
  <c r="Q1143" i="12"/>
  <c r="Q1144" i="12"/>
  <c r="Q1145" i="12"/>
  <c r="Q1146" i="12"/>
  <c r="Q1147" i="12"/>
  <c r="Q1148" i="12"/>
  <c r="Q1149" i="12"/>
  <c r="Q1150" i="12"/>
  <c r="Q1151" i="12"/>
  <c r="Q1152" i="12"/>
  <c r="Q1153" i="12"/>
  <c r="Q1154" i="12"/>
  <c r="Q1155" i="12"/>
  <c r="Q1156" i="12"/>
  <c r="Q1157" i="12"/>
  <c r="Q1158" i="12"/>
  <c r="Q1159" i="12"/>
  <c r="Q1160" i="12"/>
  <c r="Q1161" i="12"/>
  <c r="Q1162" i="12"/>
  <c r="Q1163" i="12"/>
  <c r="Q1164" i="12"/>
  <c r="Q1165" i="12"/>
  <c r="Q1166" i="12"/>
  <c r="Q1167" i="12"/>
  <c r="Q1168" i="12"/>
  <c r="Q1169" i="12"/>
  <c r="Q1170" i="12"/>
  <c r="Q1171" i="12"/>
  <c r="Q1172" i="12"/>
  <c r="Q1173" i="12"/>
  <c r="Q1174" i="12"/>
  <c r="Q1175" i="12"/>
  <c r="Q1176" i="12"/>
  <c r="Q1177" i="12"/>
  <c r="Q1178" i="12"/>
  <c r="Q1179" i="12"/>
  <c r="Q1180" i="12"/>
  <c r="Q1181" i="12"/>
  <c r="Q1182" i="12"/>
  <c r="Q1183" i="12"/>
  <c r="Q1184" i="12"/>
  <c r="Q1185" i="12"/>
  <c r="Q1186" i="12"/>
  <c r="Q1187" i="12"/>
  <c r="Q1188" i="12"/>
  <c r="Q1189" i="12"/>
  <c r="Q1190" i="12"/>
  <c r="Q1191" i="12"/>
  <c r="Q1192" i="12"/>
  <c r="Q1193" i="12"/>
  <c r="Q1194" i="12"/>
  <c r="Q1195" i="12"/>
  <c r="Q1196" i="12"/>
  <c r="Q1197" i="12"/>
  <c r="Q1198" i="12"/>
  <c r="Q1199" i="12"/>
  <c r="Q1200" i="12"/>
  <c r="Q1201" i="12"/>
  <c r="Q1202" i="12"/>
  <c r="Q1203" i="12"/>
  <c r="Q1204" i="12"/>
  <c r="Q1205" i="12"/>
  <c r="Q1206" i="12"/>
  <c r="Q1207" i="12"/>
  <c r="Q1208" i="12"/>
  <c r="Q1209" i="12"/>
  <c r="Q1210" i="12"/>
  <c r="Q1211" i="12"/>
  <c r="Q1212" i="12"/>
  <c r="Q1213" i="12"/>
  <c r="Q1214" i="12"/>
  <c r="Q1215" i="12"/>
  <c r="Q1216" i="12"/>
  <c r="Q1217" i="12"/>
  <c r="Q1218" i="12"/>
  <c r="Q1219" i="12"/>
  <c r="Q1220" i="12"/>
  <c r="Q1221" i="12"/>
  <c r="Q1222" i="12"/>
  <c r="Q1223" i="12"/>
  <c r="Q1224" i="12"/>
  <c r="Q1225" i="12"/>
  <c r="Q1226" i="12"/>
  <c r="Q1227" i="12"/>
  <c r="Q1228" i="12"/>
  <c r="Q1229" i="12"/>
  <c r="Q1230" i="12"/>
  <c r="Q1231" i="12"/>
  <c r="Q1232" i="12"/>
  <c r="Q1233" i="12"/>
  <c r="Q1234" i="12"/>
  <c r="Q1235" i="12"/>
  <c r="Q1236" i="12"/>
  <c r="Q1237" i="12"/>
  <c r="Q1238" i="12"/>
  <c r="Q1239" i="12"/>
  <c r="Q1240" i="12"/>
  <c r="Q1241" i="12"/>
  <c r="Q1242" i="12"/>
  <c r="Q1243" i="12"/>
  <c r="Q1244" i="12"/>
  <c r="Q1245" i="12"/>
  <c r="Q1246" i="12"/>
  <c r="Q1247" i="12"/>
  <c r="Q1248" i="12"/>
  <c r="Q1249" i="12"/>
  <c r="Q1250" i="12"/>
  <c r="Q1251" i="12"/>
  <c r="Q1252" i="12"/>
  <c r="Q1253" i="12"/>
  <c r="Q1254" i="12"/>
  <c r="Q1255" i="12"/>
  <c r="Q1256" i="12"/>
  <c r="Q1257" i="12"/>
  <c r="Q1258" i="12"/>
  <c r="Q1259" i="12"/>
  <c r="Q1260" i="12"/>
  <c r="Q1261" i="12"/>
  <c r="Q1262" i="12"/>
  <c r="Q1263" i="12"/>
  <c r="Q1264" i="12"/>
  <c r="Q1265" i="12"/>
  <c r="Q1266" i="12"/>
  <c r="Q1267" i="12"/>
  <c r="Q1268" i="12"/>
  <c r="Q1269" i="12"/>
  <c r="Q1270" i="12"/>
  <c r="Q1271" i="12"/>
  <c r="Q1272" i="12"/>
  <c r="Q1273" i="12"/>
  <c r="Q1274" i="12"/>
  <c r="Q1275" i="12"/>
  <c r="Q1276" i="12"/>
  <c r="Q1277" i="12"/>
  <c r="Q1278" i="12"/>
  <c r="Q1279" i="12"/>
  <c r="Q1280" i="12"/>
  <c r="Q1281" i="12"/>
  <c r="Q1282" i="12"/>
  <c r="Q1283" i="12"/>
  <c r="Q1284" i="12"/>
  <c r="Q1285" i="12"/>
  <c r="Q1286" i="12"/>
  <c r="Q1287" i="12"/>
  <c r="Q1288" i="12"/>
  <c r="Q1289" i="12"/>
  <c r="Q1290" i="12"/>
  <c r="Q1291" i="12"/>
  <c r="Q1292" i="12"/>
  <c r="Q1293" i="12"/>
  <c r="Q1294" i="12"/>
  <c r="Q1295" i="12"/>
  <c r="Q1296" i="12"/>
  <c r="Q1297" i="12"/>
  <c r="Q1298" i="12"/>
  <c r="Q1299" i="12"/>
  <c r="Q1300" i="12"/>
  <c r="Q1301" i="12"/>
  <c r="Q1302" i="12"/>
  <c r="Q1303" i="12"/>
  <c r="Q1304" i="12"/>
  <c r="Q1305" i="12"/>
  <c r="Q1306" i="12"/>
  <c r="Q1307" i="12"/>
  <c r="Q1308" i="12"/>
  <c r="Q1309" i="12"/>
  <c r="Q1310" i="12"/>
  <c r="Q1311" i="12"/>
  <c r="Q1312" i="12"/>
  <c r="Q1313" i="12"/>
  <c r="Q1314" i="12"/>
  <c r="Q1315" i="12"/>
  <c r="Q1316" i="12"/>
  <c r="Q1317" i="12"/>
  <c r="Q1318" i="12"/>
  <c r="Q1319" i="12"/>
  <c r="Q1320" i="12"/>
  <c r="Q1321" i="12"/>
  <c r="Q1322" i="12"/>
  <c r="Q1323" i="12"/>
  <c r="Q1324" i="12"/>
  <c r="Q1325" i="12"/>
  <c r="Q1326" i="12"/>
  <c r="Q1327" i="12"/>
  <c r="Q1328" i="12"/>
  <c r="Q1329" i="12"/>
  <c r="Q1330" i="12"/>
  <c r="Q1331" i="12"/>
  <c r="Q1332" i="12"/>
  <c r="Q1333" i="12"/>
  <c r="Q1334" i="12"/>
  <c r="Q1335" i="12"/>
  <c r="Q1336" i="12"/>
  <c r="Q1337" i="12"/>
  <c r="Q1338" i="12"/>
  <c r="Q1339" i="12"/>
  <c r="Q1340" i="12"/>
  <c r="Q1341" i="12"/>
  <c r="Q1342" i="12"/>
  <c r="Q1343" i="12"/>
  <c r="Q1344" i="12"/>
  <c r="Q1345" i="12"/>
  <c r="Q1346" i="12"/>
  <c r="Q1347" i="12"/>
  <c r="Q1348" i="12"/>
  <c r="Q1349" i="12"/>
  <c r="Q1350" i="12"/>
  <c r="Q1351" i="12"/>
  <c r="Q1352" i="12"/>
  <c r="Q1353" i="12"/>
  <c r="Q1354" i="12"/>
  <c r="Q1355" i="12"/>
  <c r="Q1356" i="12"/>
  <c r="Q1357" i="12"/>
  <c r="Q1358" i="12"/>
  <c r="Q1359" i="12"/>
  <c r="Q1360" i="12"/>
  <c r="Q1361" i="12"/>
  <c r="Q1362" i="12"/>
  <c r="Q1363" i="12"/>
  <c r="Q1364" i="12"/>
  <c r="Q1365" i="12"/>
  <c r="Q1366" i="12"/>
  <c r="Q1367" i="12"/>
  <c r="Q1368" i="12"/>
  <c r="Q1369" i="12"/>
  <c r="Q1370" i="12"/>
  <c r="Q1371" i="12"/>
  <c r="Q1372" i="12"/>
  <c r="Q1373" i="12"/>
  <c r="Q1374" i="12"/>
  <c r="Q1375" i="12"/>
  <c r="Q1376" i="12"/>
  <c r="Q1377" i="12"/>
  <c r="Q1378" i="12"/>
  <c r="Q1379" i="12"/>
  <c r="Q1380" i="12"/>
  <c r="Q1381" i="12"/>
  <c r="Q1382" i="12"/>
  <c r="Q1383" i="12"/>
  <c r="Q1384" i="12"/>
  <c r="Q1385" i="12"/>
  <c r="Q1386" i="12"/>
  <c r="Q1387" i="12"/>
  <c r="Q1388" i="12"/>
  <c r="Q1389" i="12"/>
  <c r="Q1390" i="12"/>
  <c r="Q1391" i="12"/>
  <c r="Q1392" i="12"/>
  <c r="Q1393" i="12"/>
  <c r="Q1394" i="12"/>
  <c r="Q1395" i="12"/>
  <c r="Q1396" i="12"/>
  <c r="Q1397" i="12"/>
  <c r="Q1398" i="12"/>
  <c r="Q1399" i="12"/>
  <c r="Q1400" i="12"/>
  <c r="Q1401" i="12"/>
  <c r="Q1402" i="12"/>
  <c r="Q1403" i="12"/>
  <c r="Q1404" i="12"/>
  <c r="Q1405" i="12"/>
  <c r="Q1406" i="12"/>
  <c r="Q1407" i="12"/>
  <c r="Q1408" i="12"/>
  <c r="Q1409" i="12"/>
  <c r="Q1410" i="12"/>
  <c r="Q1411" i="12"/>
  <c r="Q1412" i="12"/>
  <c r="Q1413" i="12"/>
  <c r="Q1414" i="12"/>
  <c r="Q1415" i="12"/>
  <c r="Q1416" i="12"/>
  <c r="Q1417" i="12"/>
  <c r="Q1418" i="12"/>
  <c r="Q1419" i="12"/>
  <c r="Q1420" i="12"/>
  <c r="Q1421" i="12"/>
  <c r="Q1422" i="12"/>
  <c r="Q1423" i="12"/>
  <c r="Q1424" i="12"/>
  <c r="Q1425" i="12"/>
  <c r="Q1426" i="12"/>
  <c r="Q1427" i="12"/>
  <c r="Q1428" i="12"/>
  <c r="Q1429" i="12"/>
  <c r="Q1430" i="12"/>
  <c r="Q1431" i="12"/>
  <c r="Q1432" i="12"/>
  <c r="Q1433" i="12"/>
  <c r="Q1434" i="12"/>
  <c r="Q1435" i="12"/>
  <c r="Q1436" i="12"/>
  <c r="Q1437" i="12"/>
  <c r="Q1438" i="12"/>
  <c r="Q1439" i="12"/>
  <c r="Q1440" i="12"/>
  <c r="Q1441" i="12"/>
  <c r="Q1442" i="12"/>
  <c r="Q1443" i="12"/>
  <c r="Q1444" i="12"/>
  <c r="Q1445" i="12"/>
  <c r="Q1446" i="12"/>
  <c r="Q1447" i="12"/>
  <c r="Q1448" i="12"/>
  <c r="Q1449" i="12"/>
  <c r="Q1450" i="12"/>
  <c r="Q1451" i="12"/>
  <c r="Q1452" i="12"/>
  <c r="Q1453" i="12"/>
  <c r="Q1454" i="12"/>
  <c r="Q1455" i="12"/>
  <c r="Q1456" i="12"/>
  <c r="Q1457" i="12"/>
  <c r="Q1458" i="12"/>
  <c r="Q1459" i="12"/>
  <c r="Q1460" i="12"/>
  <c r="Q1461" i="12"/>
  <c r="Q1462" i="12"/>
  <c r="Q1463" i="12"/>
  <c r="Q1464" i="12"/>
  <c r="Q1465" i="12"/>
  <c r="Q1466" i="12"/>
  <c r="Q1467" i="12"/>
  <c r="Q1468" i="12"/>
  <c r="Q1469" i="12"/>
  <c r="Q1470" i="12"/>
  <c r="Q1471" i="12"/>
  <c r="Q1472" i="12"/>
  <c r="Q1473" i="12"/>
  <c r="Q1474" i="12"/>
  <c r="Q1475" i="12"/>
  <c r="Q1476" i="12"/>
  <c r="Q1477" i="12"/>
  <c r="Q1478" i="12"/>
  <c r="Q1479" i="12"/>
  <c r="Q1480" i="12"/>
  <c r="Q1481" i="12"/>
  <c r="Q1482" i="12"/>
  <c r="Q1483" i="12"/>
  <c r="Q1484" i="12"/>
  <c r="Q1485" i="12"/>
  <c r="Q1486" i="12"/>
  <c r="Q1487" i="12"/>
  <c r="Q1488" i="12"/>
  <c r="Q1489" i="12"/>
  <c r="Q1490" i="12"/>
  <c r="Q1491" i="12"/>
  <c r="Q1492" i="12"/>
  <c r="Q1493" i="12"/>
  <c r="Q1494" i="12"/>
  <c r="Q1495" i="12"/>
  <c r="Q1496" i="12"/>
  <c r="Q1497" i="12"/>
  <c r="Q1498" i="12"/>
  <c r="Q1499" i="12"/>
  <c r="Q1500" i="12"/>
  <c r="Q1501" i="12"/>
  <c r="Q1502" i="12"/>
  <c r="Q1503" i="12"/>
  <c r="Q1504" i="12"/>
  <c r="Q1505" i="12"/>
  <c r="Q1506" i="12"/>
  <c r="Q1507" i="12"/>
  <c r="Q1508" i="12"/>
  <c r="Q1509" i="12"/>
  <c r="Q1510" i="12"/>
  <c r="Q1511" i="12"/>
  <c r="Q1512" i="12"/>
  <c r="Q1513" i="12"/>
  <c r="Q1514" i="12"/>
  <c r="Q1515" i="12"/>
  <c r="Q1516" i="12"/>
  <c r="Q1517" i="12"/>
  <c r="Q1518" i="12"/>
  <c r="Q1519" i="12"/>
  <c r="Q1520" i="12"/>
  <c r="Q1521" i="12"/>
  <c r="Q1522" i="12"/>
  <c r="Q1523" i="12"/>
  <c r="Q1524" i="12"/>
  <c r="Q1525" i="12"/>
  <c r="Q1526" i="12"/>
  <c r="Q1527" i="12"/>
  <c r="Q1528" i="12"/>
  <c r="Q1529" i="12"/>
  <c r="Q1530" i="12"/>
  <c r="Q1531" i="12"/>
  <c r="Q1532" i="12"/>
  <c r="Q1533" i="12"/>
  <c r="Q1534" i="12"/>
  <c r="Q1535" i="12"/>
  <c r="Q1536" i="12"/>
  <c r="Q1537" i="12"/>
  <c r="Q1538" i="12"/>
  <c r="Q1539" i="12"/>
  <c r="Q1540" i="12"/>
  <c r="Q1541" i="12"/>
  <c r="Q1542" i="12"/>
  <c r="Q1543" i="12"/>
  <c r="Q1544" i="12"/>
  <c r="Q1545" i="12"/>
  <c r="Q1546" i="12"/>
  <c r="Q1547" i="12"/>
  <c r="Q1548" i="12"/>
  <c r="Q1549" i="12"/>
  <c r="Q1550" i="12"/>
  <c r="Q1551" i="12"/>
  <c r="Q1552" i="12"/>
  <c r="Q1553" i="12"/>
  <c r="Q1554" i="12"/>
  <c r="Q1555" i="12"/>
  <c r="Q1556" i="12"/>
  <c r="Q1557" i="12"/>
  <c r="Q1558" i="12"/>
  <c r="Q1559" i="12"/>
  <c r="Q1560" i="12"/>
  <c r="Q1561" i="12"/>
  <c r="Q1562" i="12"/>
  <c r="Q1563" i="12"/>
  <c r="Q1564" i="12"/>
  <c r="Q1565" i="12"/>
  <c r="Q1566" i="12"/>
  <c r="Q1567" i="12"/>
  <c r="Q1568" i="12"/>
  <c r="Q1569" i="12"/>
  <c r="Q1570" i="12"/>
  <c r="Q1571" i="12"/>
  <c r="Q1572" i="12"/>
  <c r="Q1573" i="12"/>
  <c r="Q1574" i="12"/>
  <c r="Q1575" i="12"/>
  <c r="Q1576" i="12"/>
  <c r="Q1577" i="12"/>
  <c r="Q1578" i="12"/>
  <c r="Q1579" i="12"/>
  <c r="Q1580" i="12"/>
  <c r="Q1581" i="12"/>
  <c r="Q1582" i="12"/>
  <c r="Q1583" i="12"/>
  <c r="Q1584" i="12"/>
  <c r="Q1585" i="12"/>
  <c r="Q1586" i="12"/>
  <c r="Q1587" i="12"/>
  <c r="Q1588" i="12"/>
  <c r="Q1589" i="12"/>
  <c r="Q1590" i="12"/>
  <c r="Q1591" i="12"/>
  <c r="Q1592" i="12"/>
  <c r="Q1593" i="12"/>
  <c r="Q1594" i="12"/>
  <c r="Q1595" i="12"/>
  <c r="Q1596" i="12"/>
  <c r="Q1597" i="12"/>
  <c r="Q1598" i="12"/>
  <c r="Q1599" i="12"/>
  <c r="Q1600" i="12"/>
  <c r="Q1601" i="12"/>
  <c r="Q1602" i="12"/>
  <c r="Q1603" i="12"/>
  <c r="Q1604" i="12"/>
  <c r="Q1605" i="12"/>
  <c r="Q1606" i="12"/>
  <c r="Q1607" i="12"/>
  <c r="Q1608" i="12"/>
  <c r="Q1609" i="12"/>
  <c r="Q1610" i="12"/>
  <c r="Q1611" i="12"/>
  <c r="Q1612" i="12"/>
  <c r="Q1613" i="12"/>
  <c r="Q1614" i="12"/>
  <c r="Q1615" i="12"/>
  <c r="Q1616" i="12"/>
  <c r="Q1617" i="12"/>
  <c r="Q1618" i="12"/>
  <c r="Q1619" i="12"/>
  <c r="Q1620" i="12"/>
  <c r="Q1621" i="12"/>
  <c r="Q1622" i="12"/>
  <c r="Q1623" i="12"/>
  <c r="Q1624" i="12"/>
  <c r="Q1625" i="12"/>
  <c r="Q1626" i="12"/>
  <c r="Q1627" i="12"/>
  <c r="Q1628" i="12"/>
  <c r="Q1629" i="12"/>
  <c r="Q1630" i="12"/>
  <c r="Q1631" i="12"/>
  <c r="Q1632" i="12"/>
  <c r="Q1633" i="12"/>
  <c r="Q1634" i="12"/>
  <c r="Q1635" i="12"/>
  <c r="Q1636" i="12"/>
  <c r="Q1637" i="12"/>
  <c r="Q1638" i="12"/>
  <c r="Q1639" i="12"/>
  <c r="Q1640" i="12"/>
  <c r="Q1641" i="12"/>
  <c r="Q1642" i="12"/>
  <c r="Q1643" i="12"/>
  <c r="Q1644" i="12"/>
  <c r="Q1645" i="12"/>
  <c r="Q1646" i="12"/>
  <c r="Q1647" i="12"/>
  <c r="Q1648" i="12"/>
  <c r="Q1649" i="12"/>
  <c r="Q1650" i="12"/>
  <c r="Q1651" i="12"/>
  <c r="Q1652" i="12"/>
  <c r="Q1653" i="12"/>
  <c r="Q1654" i="12"/>
  <c r="Q1655" i="12"/>
  <c r="Q1656" i="12"/>
  <c r="Q1657" i="12"/>
  <c r="Q1658" i="12"/>
  <c r="Q1659" i="12"/>
  <c r="Q1660" i="12"/>
  <c r="Q1661" i="12"/>
  <c r="Q1662" i="12"/>
  <c r="Q1663" i="12"/>
  <c r="Q1664" i="12"/>
  <c r="Q1665" i="12"/>
  <c r="Q1666" i="12"/>
  <c r="Q1667" i="12"/>
  <c r="Q1668" i="12"/>
  <c r="Q1669" i="12"/>
  <c r="Q1670" i="12"/>
  <c r="Q1671" i="12"/>
  <c r="Q1672" i="12"/>
  <c r="Q1673" i="12"/>
  <c r="Q1674" i="12"/>
  <c r="Q1675" i="12"/>
  <c r="Q1676" i="12"/>
  <c r="Q1677" i="12"/>
  <c r="Q1678" i="12"/>
  <c r="Q1679" i="12"/>
  <c r="Q1680" i="12"/>
  <c r="Q1681" i="12"/>
  <c r="Q1682" i="12"/>
  <c r="Q1683" i="12"/>
  <c r="Q1684" i="12"/>
  <c r="Q1685" i="12"/>
  <c r="Q1686" i="12"/>
  <c r="Q1687" i="12"/>
  <c r="Q1688" i="12"/>
  <c r="Q1689" i="12"/>
  <c r="Q1690" i="12"/>
  <c r="Q1691" i="12"/>
  <c r="Q1692" i="12"/>
  <c r="Q1693" i="12"/>
  <c r="Q1694" i="12"/>
  <c r="Q1695" i="12"/>
  <c r="Q1696" i="12"/>
  <c r="Q1697" i="12"/>
  <c r="Q1698" i="12"/>
  <c r="Q1699" i="12"/>
  <c r="Q1700" i="12"/>
  <c r="Q1701" i="12"/>
  <c r="Q1702" i="12"/>
  <c r="Q1703" i="12"/>
  <c r="Q1704" i="12"/>
  <c r="Q1705" i="12"/>
  <c r="Q1706" i="12"/>
  <c r="Q1707" i="12"/>
  <c r="Q1708" i="12"/>
  <c r="Q1709" i="12"/>
  <c r="Q1710" i="12"/>
  <c r="Q1711" i="12"/>
  <c r="Q1712" i="12"/>
  <c r="Q1713" i="12"/>
  <c r="Q1714" i="12"/>
  <c r="Q1715" i="12"/>
  <c r="Q1716" i="12"/>
  <c r="Q1717" i="12"/>
  <c r="Q1718" i="12"/>
  <c r="Q1719" i="12"/>
  <c r="Q1720" i="12"/>
  <c r="Q1721" i="12"/>
  <c r="Q1722" i="12"/>
  <c r="Q1723" i="12"/>
  <c r="Q1724" i="12"/>
  <c r="Q1725" i="12"/>
  <c r="Q1726" i="12"/>
  <c r="Q1727" i="12"/>
  <c r="Q1728" i="12"/>
  <c r="Q1729" i="12"/>
  <c r="Q1730" i="12"/>
  <c r="Q1731" i="12"/>
  <c r="Q1732" i="12"/>
  <c r="Q1733" i="12"/>
  <c r="Q1734" i="12"/>
  <c r="Q1735" i="12"/>
  <c r="Q1736" i="12"/>
  <c r="Q1737" i="12"/>
  <c r="Q1738" i="12"/>
  <c r="Q1739" i="12"/>
  <c r="Q1740" i="12"/>
  <c r="Q1741" i="12"/>
  <c r="Q1742" i="12"/>
  <c r="Q1743" i="12"/>
  <c r="Q1744" i="12"/>
  <c r="Q1745" i="12"/>
  <c r="Q1746" i="12"/>
  <c r="Q1747" i="12"/>
  <c r="Q1748" i="12"/>
  <c r="Q1749" i="12"/>
  <c r="Q1750" i="12"/>
  <c r="Q1751" i="12"/>
  <c r="Q1752" i="12"/>
  <c r="Q1753" i="12"/>
  <c r="Q1754" i="12"/>
  <c r="Q1755" i="12"/>
  <c r="Q1756" i="12"/>
  <c r="Q1757" i="12"/>
  <c r="Q1758" i="12"/>
  <c r="Q1759" i="12"/>
  <c r="Q1760" i="12"/>
  <c r="Q1761" i="12"/>
  <c r="Q1762" i="12"/>
  <c r="Q1763" i="12"/>
  <c r="Q1764" i="12"/>
  <c r="Q1765" i="12"/>
  <c r="Q1766" i="12"/>
  <c r="Q1767" i="12"/>
  <c r="Q1768" i="12"/>
  <c r="Q1769" i="12"/>
  <c r="Q1770" i="12"/>
  <c r="Q1771" i="12"/>
  <c r="Q1772" i="12"/>
  <c r="Q1773" i="12"/>
  <c r="Q1774" i="12"/>
  <c r="Q1775" i="12"/>
  <c r="Q1776" i="12"/>
  <c r="Q1777" i="12"/>
  <c r="Q1778" i="12"/>
  <c r="Q1779" i="12"/>
  <c r="Q1780" i="12"/>
  <c r="Q1781" i="12"/>
  <c r="Q1782" i="12"/>
  <c r="Q1783" i="12"/>
  <c r="Q1784" i="12"/>
  <c r="Q1785" i="12"/>
  <c r="Q1786" i="12"/>
  <c r="Q1787" i="12"/>
  <c r="Q1788" i="12"/>
  <c r="Q1789" i="12"/>
  <c r="Q1790" i="12"/>
  <c r="Q1791" i="12"/>
  <c r="Q1792" i="12"/>
  <c r="Q1793" i="12"/>
  <c r="Q1794" i="12"/>
  <c r="Q1795" i="12"/>
  <c r="Q1796" i="12"/>
  <c r="Q1797" i="12"/>
  <c r="Q1798" i="12"/>
  <c r="Q1799" i="12"/>
  <c r="Q1800" i="12"/>
  <c r="Q1801" i="12"/>
  <c r="Q1802" i="12"/>
  <c r="Q1803" i="12"/>
  <c r="Q1804" i="12"/>
  <c r="Q1805" i="12"/>
  <c r="Q1806" i="12"/>
  <c r="Q1807" i="12"/>
  <c r="Q1808" i="12"/>
  <c r="Q1809" i="12"/>
  <c r="Q1810" i="12"/>
  <c r="Q1811" i="12"/>
  <c r="Q1812" i="12"/>
  <c r="Q1813" i="12"/>
  <c r="Q1814" i="12"/>
  <c r="Q1815" i="12"/>
  <c r="Q1816" i="12"/>
  <c r="Q1817" i="12"/>
  <c r="Q1818" i="12"/>
  <c r="Q1819" i="12"/>
  <c r="Q1820" i="12"/>
  <c r="Q1821" i="12"/>
  <c r="Q1822" i="12"/>
  <c r="Q1823" i="12"/>
  <c r="Q1824" i="12"/>
  <c r="Q1825" i="12"/>
  <c r="Q1826" i="12"/>
  <c r="Q1827" i="12"/>
  <c r="Q1828" i="12"/>
  <c r="Q1829" i="12"/>
  <c r="Q1830" i="12"/>
  <c r="Q1831" i="12"/>
  <c r="Q1832" i="12"/>
  <c r="Q1833" i="12"/>
  <c r="Q1834" i="12"/>
  <c r="Q1835" i="12"/>
  <c r="Q1836" i="12"/>
  <c r="Q1837" i="12"/>
  <c r="Q1838" i="12"/>
  <c r="Q1839" i="12"/>
  <c r="Q1840" i="12"/>
  <c r="Q1841" i="12"/>
  <c r="Q1842" i="12"/>
  <c r="Q1843" i="12"/>
  <c r="Q1844" i="12"/>
  <c r="Q1845" i="12"/>
  <c r="Q1846" i="12"/>
  <c r="Q1847" i="12"/>
  <c r="Q1848" i="12"/>
  <c r="Q1849" i="12"/>
  <c r="Q1850" i="12"/>
  <c r="Q1851" i="12"/>
  <c r="Q1852" i="12"/>
  <c r="Q1853" i="12"/>
  <c r="Q1854" i="12"/>
  <c r="Q1855" i="12"/>
  <c r="Q1856" i="12"/>
  <c r="Q1857" i="12"/>
  <c r="Q1858" i="12"/>
  <c r="Q1859" i="12"/>
  <c r="Q1860" i="12"/>
  <c r="Q1861" i="12"/>
  <c r="Q1862" i="12"/>
  <c r="Q1863" i="12"/>
  <c r="Q1864" i="12"/>
  <c r="Q1865" i="12"/>
  <c r="Q1866" i="12"/>
  <c r="Q1867" i="12"/>
  <c r="Q1868" i="12"/>
  <c r="Q1869" i="12"/>
  <c r="Q1870" i="12"/>
  <c r="Q1871" i="12"/>
  <c r="Q1872" i="12"/>
  <c r="Q1873" i="12"/>
  <c r="Q1874" i="12"/>
  <c r="Q1875" i="12"/>
  <c r="Q1876" i="12"/>
  <c r="Q1877" i="12"/>
  <c r="Q1878" i="12"/>
  <c r="Q1879" i="12"/>
  <c r="Q1880" i="12"/>
  <c r="Q1881" i="12"/>
  <c r="Q1882" i="12"/>
  <c r="Q1883" i="12"/>
  <c r="Q1884" i="12"/>
  <c r="Q1885" i="12"/>
  <c r="Q1886" i="12"/>
  <c r="Q1887" i="12"/>
  <c r="Q1888" i="12"/>
  <c r="Q1889" i="12"/>
  <c r="Q1890" i="12"/>
  <c r="Q1891" i="12"/>
  <c r="Q1892" i="12"/>
  <c r="Q1893" i="12"/>
  <c r="Q1894" i="12"/>
  <c r="Q1895" i="12"/>
  <c r="Q1896" i="12"/>
  <c r="Q1897" i="12"/>
  <c r="Q1898" i="12"/>
  <c r="Q1899" i="12"/>
  <c r="Q1900" i="12"/>
  <c r="Q1901" i="12"/>
  <c r="Q1902" i="12"/>
  <c r="Q1903" i="12"/>
  <c r="Q1904" i="12"/>
  <c r="Q1905" i="12"/>
  <c r="Q1906" i="12"/>
  <c r="Q1907" i="12"/>
  <c r="Q1908" i="12"/>
  <c r="Q1909" i="12"/>
  <c r="Q1910" i="12"/>
  <c r="Q1911" i="12"/>
  <c r="Q1912" i="12"/>
  <c r="Q1913" i="12"/>
  <c r="Q1914" i="12"/>
  <c r="Q1915" i="12"/>
  <c r="Q1916" i="12"/>
  <c r="Q1917" i="12"/>
  <c r="Q1918" i="12"/>
  <c r="Q1919" i="12"/>
  <c r="Q1920" i="12"/>
  <c r="Q1921" i="12"/>
  <c r="Q1922" i="12"/>
  <c r="Q1923" i="12"/>
  <c r="Q1924" i="12"/>
  <c r="Q1925" i="12"/>
  <c r="Q1926" i="12"/>
  <c r="Q1927" i="12"/>
  <c r="Q1928" i="12"/>
  <c r="Q1929" i="12"/>
  <c r="Q1930" i="12"/>
  <c r="Q1931" i="12"/>
  <c r="Q1932" i="12"/>
  <c r="Q1933" i="12"/>
  <c r="Q1934" i="12"/>
  <c r="Q1935" i="12"/>
  <c r="Q1936" i="12"/>
  <c r="Q1937" i="12"/>
  <c r="Q1938" i="12"/>
  <c r="Q1939" i="12"/>
  <c r="Q1940" i="12"/>
  <c r="Q1941" i="12"/>
  <c r="Q1942" i="12"/>
  <c r="Q1943" i="12"/>
  <c r="Q1944" i="12"/>
  <c r="Q1945" i="12"/>
  <c r="Q1946" i="12"/>
  <c r="Q1947" i="12"/>
  <c r="Q1948" i="12"/>
  <c r="Q1949" i="12"/>
  <c r="Q1950" i="12"/>
  <c r="Q1951" i="12"/>
  <c r="Q1952" i="12"/>
  <c r="Q1953" i="12"/>
  <c r="Q1954" i="12"/>
  <c r="Q1955" i="12"/>
  <c r="Q1956" i="12"/>
  <c r="Q1957" i="12"/>
  <c r="Q1958" i="12"/>
  <c r="Q1959" i="12"/>
  <c r="Q1960" i="12"/>
  <c r="Q1961" i="12"/>
  <c r="Q1962" i="12"/>
  <c r="Q1963" i="12"/>
  <c r="Q1964" i="12"/>
  <c r="Q1965" i="12"/>
  <c r="Q1966" i="12"/>
  <c r="Q1967" i="12"/>
  <c r="Q1968" i="12"/>
  <c r="Q1969" i="12"/>
  <c r="Q1970" i="12"/>
  <c r="Q1971" i="12"/>
  <c r="Q1972" i="12"/>
  <c r="Q1973" i="12"/>
  <c r="Q1974" i="12"/>
  <c r="Q1975" i="12"/>
  <c r="Q1976" i="12"/>
  <c r="Q1977" i="12"/>
  <c r="Q1978" i="12"/>
  <c r="Q1979" i="12"/>
  <c r="Q1980" i="12"/>
  <c r="Q1981" i="12"/>
  <c r="Q1982" i="12"/>
  <c r="Q1983" i="12"/>
  <c r="Q1984" i="12"/>
  <c r="Q1985" i="12"/>
  <c r="Q1986" i="12"/>
  <c r="Q1987" i="12"/>
  <c r="Q1988" i="12"/>
  <c r="Q1989" i="12"/>
  <c r="Q1990" i="12"/>
  <c r="Q1991" i="12"/>
  <c r="Q1992" i="12"/>
  <c r="Q1993" i="12"/>
  <c r="Q1994" i="12"/>
  <c r="Q1995" i="12"/>
  <c r="Q1996" i="12"/>
  <c r="Q1997" i="12"/>
  <c r="Q1998" i="12"/>
  <c r="Q1999" i="12"/>
  <c r="Q2000" i="12"/>
  <c r="P7" i="12"/>
  <c r="M7" i="12"/>
  <c r="S7" i="12"/>
  <c r="V7" i="12"/>
  <c r="Y7" i="12"/>
  <c r="AB7" i="12"/>
  <c r="E13" i="1" l="1"/>
  <c r="H13" i="10" s="1"/>
  <c r="E49" i="1" l="1"/>
  <c r="D49" i="1"/>
  <c r="E46" i="1"/>
  <c r="D46" i="1"/>
  <c r="E45" i="1"/>
  <c r="D45" i="1"/>
  <c r="E47" i="1"/>
  <c r="D47" i="1"/>
  <c r="D31" i="1"/>
  <c r="E31" i="1" s="1"/>
  <c r="D29" i="1"/>
  <c r="E29" i="1" s="1"/>
  <c r="AB8" i="12" a="1"/>
  <c r="Y8" i="12" a="1"/>
  <c r="Y8" i="12" s="1"/>
  <c r="Z8" i="12" s="1"/>
  <c r="AB2" i="12"/>
  <c r="Y2" i="12"/>
  <c r="V8" i="12" a="1"/>
  <c r="P2" i="12"/>
  <c r="S8" i="12" a="1"/>
  <c r="M2" i="12"/>
  <c r="S2" i="12"/>
  <c r="V2" i="12"/>
  <c r="M8" i="12" a="1"/>
  <c r="P8" i="12" a="1"/>
  <c r="E48" i="1"/>
  <c r="D48" i="1"/>
  <c r="E44" i="1"/>
  <c r="D44" i="1"/>
  <c r="D32" i="1"/>
  <c r="E32" i="1" s="1"/>
  <c r="D30" i="1"/>
  <c r="E30" i="1" s="1"/>
  <c r="D28" i="1"/>
  <c r="E28" i="1" l="1"/>
  <c r="BJ1" i="1"/>
  <c r="V8" i="12"/>
  <c r="W8" i="12" s="1"/>
  <c r="Q593" i="12"/>
  <c r="Q601" i="12"/>
  <c r="Q609" i="12"/>
  <c r="Q617" i="12"/>
  <c r="Q625" i="12"/>
  <c r="Q633" i="12"/>
  <c r="Q641" i="12"/>
  <c r="Q649" i="12"/>
  <c r="Q657" i="12"/>
  <c r="Q665" i="12"/>
  <c r="Q673" i="12"/>
  <c r="Q681" i="12"/>
  <c r="Q689" i="12"/>
  <c r="Q697" i="12"/>
  <c r="Q705" i="12"/>
  <c r="Q713" i="12"/>
  <c r="Q721" i="12"/>
  <c r="Q729" i="12"/>
  <c r="Q737" i="12"/>
  <c r="Q745" i="12"/>
  <c r="Q753" i="12"/>
  <c r="Q761" i="12"/>
  <c r="Q769" i="12"/>
  <c r="Q777" i="12"/>
  <c r="Q594" i="12"/>
  <c r="Q602" i="12"/>
  <c r="Q610" i="12"/>
  <c r="Q618" i="12"/>
  <c r="Q626" i="12"/>
  <c r="Q634" i="12"/>
  <c r="Q642" i="12"/>
  <c r="Q650" i="12"/>
  <c r="Q658" i="12"/>
  <c r="Q666" i="12"/>
  <c r="Q674" i="12"/>
  <c r="Q682" i="12"/>
  <c r="Q690" i="12"/>
  <c r="Q698" i="12"/>
  <c r="Q706" i="12"/>
  <c r="Q714" i="12"/>
  <c r="Q722" i="12"/>
  <c r="Q730" i="12"/>
  <c r="Q738" i="12"/>
  <c r="Q746" i="12"/>
  <c r="Q754" i="12"/>
  <c r="Q762" i="12"/>
  <c r="Q770" i="12"/>
  <c r="Q778" i="12"/>
  <c r="Q595" i="12"/>
  <c r="Q603" i="12"/>
  <c r="Q611" i="12"/>
  <c r="Q619" i="12"/>
  <c r="Q627" i="12"/>
  <c r="Q635" i="12"/>
  <c r="Q643" i="12"/>
  <c r="Q651" i="12"/>
  <c r="Q659" i="12"/>
  <c r="Q667" i="12"/>
  <c r="Q675" i="12"/>
  <c r="Q683" i="12"/>
  <c r="Q691" i="12"/>
  <c r="Q699" i="12"/>
  <c r="Q707" i="12"/>
  <c r="Q715" i="12"/>
  <c r="Q723" i="12"/>
  <c r="Q731" i="12"/>
  <c r="Q739" i="12"/>
  <c r="Q747" i="12"/>
  <c r="Q755" i="12"/>
  <c r="Q763" i="12"/>
  <c r="Q771" i="12"/>
  <c r="Q779" i="12"/>
  <c r="Q596" i="12"/>
  <c r="Q604" i="12"/>
  <c r="Q612" i="12"/>
  <c r="Q620" i="12"/>
  <c r="Q628" i="12"/>
  <c r="Q636" i="12"/>
  <c r="Q644" i="12"/>
  <c r="Q652" i="12"/>
  <c r="Q660" i="12"/>
  <c r="Q668" i="12"/>
  <c r="Q676" i="12"/>
  <c r="Q684" i="12"/>
  <c r="Q692" i="12"/>
  <c r="Q700" i="12"/>
  <c r="Q708" i="12"/>
  <c r="Q716" i="12"/>
  <c r="Q724" i="12"/>
  <c r="Q732" i="12"/>
  <c r="Q740" i="12"/>
  <c r="Q748" i="12"/>
  <c r="Q756" i="12"/>
  <c r="Q764" i="12"/>
  <c r="Q772" i="12"/>
  <c r="Q780" i="12"/>
  <c r="Q597" i="12"/>
  <c r="Q605" i="12"/>
  <c r="Q613" i="12"/>
  <c r="Q621" i="12"/>
  <c r="Q629" i="12"/>
  <c r="Q637" i="12"/>
  <c r="Q645" i="12"/>
  <c r="Q653" i="12"/>
  <c r="Q661" i="12"/>
  <c r="Q669" i="12"/>
  <c r="Q677" i="12"/>
  <c r="Q685" i="12"/>
  <c r="Q693" i="12"/>
  <c r="Q701" i="12"/>
  <c r="Q709" i="12"/>
  <c r="Q717" i="12"/>
  <c r="Q725" i="12"/>
  <c r="Q733" i="12"/>
  <c r="Q741" i="12"/>
  <c r="Q749" i="12"/>
  <c r="Q757" i="12"/>
  <c r="Q765" i="12"/>
  <c r="Q773" i="12"/>
  <c r="Q781" i="12"/>
  <c r="Q590" i="12"/>
  <c r="Q598" i="12"/>
  <c r="Q606" i="12"/>
  <c r="Q614" i="12"/>
  <c r="Q622" i="12"/>
  <c r="Q630" i="12"/>
  <c r="Q638" i="12"/>
  <c r="Q646" i="12"/>
  <c r="Q654" i="12"/>
  <c r="Q662" i="12"/>
  <c r="Q670" i="12"/>
  <c r="Q678" i="12"/>
  <c r="Q686" i="12"/>
  <c r="Q694" i="12"/>
  <c r="Q702" i="12"/>
  <c r="Q710" i="12"/>
  <c r="Q718" i="12"/>
  <c r="Q726" i="12"/>
  <c r="Q734" i="12"/>
  <c r="Q742" i="12"/>
  <c r="Q750" i="12"/>
  <c r="Q758" i="12"/>
  <c r="Q766" i="12"/>
  <c r="Q774" i="12"/>
  <c r="Q782" i="12"/>
  <c r="Q591" i="12"/>
  <c r="Q599" i="12"/>
  <c r="Q607" i="12"/>
  <c r="Q615" i="12"/>
  <c r="Q623" i="12"/>
  <c r="Q631" i="12"/>
  <c r="Q639" i="12"/>
  <c r="Q647" i="12"/>
  <c r="Q655" i="12"/>
  <c r="Q663" i="12"/>
  <c r="Q671" i="12"/>
  <c r="Q679" i="12"/>
  <c r="Q687" i="12"/>
  <c r="Q695" i="12"/>
  <c r="Q703" i="12"/>
  <c r="Q711" i="12"/>
  <c r="Q719" i="12"/>
  <c r="Q727" i="12"/>
  <c r="Q735" i="12"/>
  <c r="Q743" i="12"/>
  <c r="Q751" i="12"/>
  <c r="Q759" i="12"/>
  <c r="Q767" i="12"/>
  <c r="Q775" i="12"/>
  <c r="Q783" i="12"/>
  <c r="Q592" i="12"/>
  <c r="Q600" i="12"/>
  <c r="Q608" i="12"/>
  <c r="Q616" i="12"/>
  <c r="Q624" i="12"/>
  <c r="Q632" i="12"/>
  <c r="Q640" i="12"/>
  <c r="Q648" i="12"/>
  <c r="Q656" i="12"/>
  <c r="Q664" i="12"/>
  <c r="Q672" i="12"/>
  <c r="Q680" i="12"/>
  <c r="Q688" i="12"/>
  <c r="Q696" i="12"/>
  <c r="Q704" i="12"/>
  <c r="Q712" i="12"/>
  <c r="Q720" i="12"/>
  <c r="Q728" i="12"/>
  <c r="Q736" i="12"/>
  <c r="Q744" i="12"/>
  <c r="Q752" i="12"/>
  <c r="Q760" i="12"/>
  <c r="Q768" i="12"/>
  <c r="Q776" i="12"/>
  <c r="N25" i="12"/>
  <c r="N26" i="12"/>
  <c r="N27" i="12"/>
  <c r="N28" i="12"/>
  <c r="N29" i="12"/>
  <c r="N30" i="12"/>
  <c r="N31" i="12"/>
  <c r="Q554" i="12"/>
  <c r="Q562" i="12"/>
  <c r="Q570" i="12"/>
  <c r="Q578" i="12"/>
  <c r="Q586" i="12"/>
  <c r="Q555" i="12"/>
  <c r="Q563" i="12"/>
  <c r="Q571" i="12"/>
  <c r="Q579" i="12"/>
  <c r="Q587" i="12"/>
  <c r="Q556" i="12"/>
  <c r="Q564" i="12"/>
  <c r="Q572" i="12"/>
  <c r="Q580" i="12"/>
  <c r="Q588" i="12"/>
  <c r="Q557" i="12"/>
  <c r="Q565" i="12"/>
  <c r="Q573" i="12"/>
  <c r="Q581" i="12"/>
  <c r="Q589" i="12"/>
  <c r="Q558" i="12"/>
  <c r="Q566" i="12"/>
  <c r="Q574" i="12"/>
  <c r="Q582" i="12"/>
  <c r="Q559" i="12"/>
  <c r="Q567" i="12"/>
  <c r="Q575" i="12"/>
  <c r="Q583" i="12"/>
  <c r="Q560" i="12"/>
  <c r="Q568" i="12"/>
  <c r="Q576" i="12"/>
  <c r="Q584" i="12"/>
  <c r="Q553" i="12"/>
  <c r="Q561" i="12"/>
  <c r="Q569" i="12"/>
  <c r="Q577" i="12"/>
  <c r="Q585" i="12"/>
  <c r="N9" i="12"/>
  <c r="N17" i="12"/>
  <c r="N10" i="12"/>
  <c r="N18" i="12"/>
  <c r="N11" i="12"/>
  <c r="N19" i="12"/>
  <c r="N12" i="12"/>
  <c r="N20" i="12"/>
  <c r="N13" i="12"/>
  <c r="N21" i="12"/>
  <c r="N14" i="12"/>
  <c r="N22" i="12"/>
  <c r="N24" i="12"/>
  <c r="N15" i="12"/>
  <c r="N23" i="12"/>
  <c r="N16" i="12"/>
  <c r="Q9" i="12"/>
  <c r="Q17" i="12"/>
  <c r="Q25" i="12"/>
  <c r="Q33" i="12"/>
  <c r="Q41" i="12"/>
  <c r="Q49" i="12"/>
  <c r="Q57" i="12"/>
  <c r="Q65" i="12"/>
  <c r="Q73" i="12"/>
  <c r="Q81" i="12"/>
  <c r="Q89" i="12"/>
  <c r="Q97" i="12"/>
  <c r="Q105" i="12"/>
  <c r="Q113" i="12"/>
  <c r="Q121" i="12"/>
  <c r="Q129" i="12"/>
  <c r="Q137" i="12"/>
  <c r="Q145" i="12"/>
  <c r="Q153" i="12"/>
  <c r="Q161" i="12"/>
  <c r="Q169" i="12"/>
  <c r="Q177" i="12"/>
  <c r="Q185" i="12"/>
  <c r="Q193" i="12"/>
  <c r="Q201" i="12"/>
  <c r="Q209" i="12"/>
  <c r="Q217" i="12"/>
  <c r="Q225" i="12"/>
  <c r="Q233" i="12"/>
  <c r="Q241" i="12"/>
  <c r="Q249" i="12"/>
  <c r="Q257" i="12"/>
  <c r="Q265" i="12"/>
  <c r="Q273" i="12"/>
  <c r="Q281" i="12"/>
  <c r="Q289" i="12"/>
  <c r="Q297" i="12"/>
  <c r="Q305" i="12"/>
  <c r="Q313" i="12"/>
  <c r="Q321" i="12"/>
  <c r="Q329" i="12"/>
  <c r="Q337" i="12"/>
  <c r="Q345" i="12"/>
  <c r="Q353" i="12"/>
  <c r="Q361" i="12"/>
  <c r="Q369" i="12"/>
  <c r="Q377" i="12"/>
  <c r="Q385" i="12"/>
  <c r="Q393" i="12"/>
  <c r="Q401" i="12"/>
  <c r="Q409" i="12"/>
  <c r="Q417" i="12"/>
  <c r="Q425" i="12"/>
  <c r="Q433" i="12"/>
  <c r="Q441" i="12"/>
  <c r="Q449" i="12"/>
  <c r="Q457" i="12"/>
  <c r="Q465" i="12"/>
  <c r="Q473" i="12"/>
  <c r="Q481" i="12"/>
  <c r="Q489" i="12"/>
  <c r="Q497" i="12"/>
  <c r="Q505" i="12"/>
  <c r="Q513" i="12"/>
  <c r="Q521" i="12"/>
  <c r="Q529" i="12"/>
  <c r="Q537" i="12"/>
  <c r="Q545" i="12"/>
  <c r="Q38" i="12"/>
  <c r="Q54" i="12"/>
  <c r="Q78" i="12"/>
  <c r="Q94" i="12"/>
  <c r="Q134" i="12"/>
  <c r="Q174" i="12"/>
  <c r="Q230" i="12"/>
  <c r="Q270" i="12"/>
  <c r="Q310" i="12"/>
  <c r="Q350" i="12"/>
  <c r="Q374" i="12"/>
  <c r="Q414" i="12"/>
  <c r="Q454" i="12"/>
  <c r="Q10" i="12"/>
  <c r="Q18" i="12"/>
  <c r="Q26" i="12"/>
  <c r="Q34" i="12"/>
  <c r="Q42" i="12"/>
  <c r="Q50" i="12"/>
  <c r="Q58" i="12"/>
  <c r="Q66" i="12"/>
  <c r="Q74" i="12"/>
  <c r="Q82" i="12"/>
  <c r="Q90" i="12"/>
  <c r="Q98" i="12"/>
  <c r="Q106" i="12"/>
  <c r="Q114" i="12"/>
  <c r="Q122" i="12"/>
  <c r="Q130" i="12"/>
  <c r="Q138" i="12"/>
  <c r="Q146" i="12"/>
  <c r="Q154" i="12"/>
  <c r="Q162" i="12"/>
  <c r="Q170" i="12"/>
  <c r="Q178" i="12"/>
  <c r="Q186" i="12"/>
  <c r="Q194" i="12"/>
  <c r="Q202" i="12"/>
  <c r="Q210" i="12"/>
  <c r="Q218" i="12"/>
  <c r="Q226" i="12"/>
  <c r="Q234" i="12"/>
  <c r="Q242" i="12"/>
  <c r="Q250" i="12"/>
  <c r="Q258" i="12"/>
  <c r="Q266" i="12"/>
  <c r="Q274" i="12"/>
  <c r="Q282" i="12"/>
  <c r="Q290" i="12"/>
  <c r="Q298" i="12"/>
  <c r="Q306" i="12"/>
  <c r="Q314" i="12"/>
  <c r="Q322" i="12"/>
  <c r="Q330" i="12"/>
  <c r="Q338" i="12"/>
  <c r="Q346" i="12"/>
  <c r="Q354" i="12"/>
  <c r="Q362" i="12"/>
  <c r="Q370" i="12"/>
  <c r="Q378" i="12"/>
  <c r="Q386" i="12"/>
  <c r="Q394" i="12"/>
  <c r="Q402" i="12"/>
  <c r="Q410" i="12"/>
  <c r="Q418" i="12"/>
  <c r="Q426" i="12"/>
  <c r="Q434" i="12"/>
  <c r="Q442" i="12"/>
  <c r="Q450" i="12"/>
  <c r="Q458" i="12"/>
  <c r="Q466" i="12"/>
  <c r="Q474" i="12"/>
  <c r="Q482" i="12"/>
  <c r="Q490" i="12"/>
  <c r="Q498" i="12"/>
  <c r="Q506" i="12"/>
  <c r="Q514" i="12"/>
  <c r="Q522" i="12"/>
  <c r="Q530" i="12"/>
  <c r="Q538" i="12"/>
  <c r="Q546" i="12"/>
  <c r="Q46" i="12"/>
  <c r="Q70" i="12"/>
  <c r="Q110" i="12"/>
  <c r="Q142" i="12"/>
  <c r="Q158" i="12"/>
  <c r="Q198" i="12"/>
  <c r="Q222" i="12"/>
  <c r="Q262" i="12"/>
  <c r="Q294" i="12"/>
  <c r="Q334" i="12"/>
  <c r="Q382" i="12"/>
  <c r="Q398" i="12"/>
  <c r="Q438" i="12"/>
  <c r="Q11" i="12"/>
  <c r="Q19" i="12"/>
  <c r="Q27" i="12"/>
  <c r="Q35" i="12"/>
  <c r="Q43" i="12"/>
  <c r="Q51" i="12"/>
  <c r="Q59" i="12"/>
  <c r="Q67" i="12"/>
  <c r="Q75" i="12"/>
  <c r="Q83" i="12"/>
  <c r="Q91" i="12"/>
  <c r="Q99" i="12"/>
  <c r="Q107" i="12"/>
  <c r="Q115" i="12"/>
  <c r="Q123" i="12"/>
  <c r="Q131" i="12"/>
  <c r="Q139" i="12"/>
  <c r="Q147" i="12"/>
  <c r="Q155" i="12"/>
  <c r="Q163" i="12"/>
  <c r="Q171" i="12"/>
  <c r="Q179" i="12"/>
  <c r="Q187" i="12"/>
  <c r="Q195" i="12"/>
  <c r="Q203" i="12"/>
  <c r="Q211" i="12"/>
  <c r="Q219" i="12"/>
  <c r="Q227" i="12"/>
  <c r="Q235" i="12"/>
  <c r="Q243" i="12"/>
  <c r="Q251" i="12"/>
  <c r="Q259" i="12"/>
  <c r="Q267" i="12"/>
  <c r="Q275" i="12"/>
  <c r="Q283" i="12"/>
  <c r="Q291" i="12"/>
  <c r="Q299" i="12"/>
  <c r="Q307" i="12"/>
  <c r="Q315" i="12"/>
  <c r="Q323" i="12"/>
  <c r="Q331" i="12"/>
  <c r="Q339" i="12"/>
  <c r="Q347" i="12"/>
  <c r="Q355" i="12"/>
  <c r="Q363" i="12"/>
  <c r="Q371" i="12"/>
  <c r="Q379" i="12"/>
  <c r="Q387" i="12"/>
  <c r="Q395" i="12"/>
  <c r="Q403" i="12"/>
  <c r="Q411" i="12"/>
  <c r="Q419" i="12"/>
  <c r="Q427" i="12"/>
  <c r="Q435" i="12"/>
  <c r="Q443" i="12"/>
  <c r="Q451" i="12"/>
  <c r="Q459" i="12"/>
  <c r="Q467" i="12"/>
  <c r="Q475" i="12"/>
  <c r="Q483" i="12"/>
  <c r="Q491" i="12"/>
  <c r="Q499" i="12"/>
  <c r="Q507" i="12"/>
  <c r="Q515" i="12"/>
  <c r="Q523" i="12"/>
  <c r="Q531" i="12"/>
  <c r="Q539" i="12"/>
  <c r="Q547" i="12"/>
  <c r="Q30" i="12"/>
  <c r="Q102" i="12"/>
  <c r="Q150" i="12"/>
  <c r="Q166" i="12"/>
  <c r="Q206" i="12"/>
  <c r="Q254" i="12"/>
  <c r="Q302" i="12"/>
  <c r="Q342" i="12"/>
  <c r="Q390" i="12"/>
  <c r="Q430" i="12"/>
  <c r="Q470" i="12"/>
  <c r="Q12" i="12"/>
  <c r="Q20" i="12"/>
  <c r="Q28" i="12"/>
  <c r="Q36" i="12"/>
  <c r="Q44" i="12"/>
  <c r="Q52" i="12"/>
  <c r="Q60" i="12"/>
  <c r="Q68" i="12"/>
  <c r="Q76" i="12"/>
  <c r="Q84" i="12"/>
  <c r="Q92" i="12"/>
  <c r="Q100" i="12"/>
  <c r="Q108" i="12"/>
  <c r="Q116" i="12"/>
  <c r="Q124" i="12"/>
  <c r="Q132" i="12"/>
  <c r="Q140" i="12"/>
  <c r="Q148" i="12"/>
  <c r="Q156" i="12"/>
  <c r="Q164" i="12"/>
  <c r="Q172" i="12"/>
  <c r="Q180" i="12"/>
  <c r="Q188" i="12"/>
  <c r="Q196" i="12"/>
  <c r="Q204" i="12"/>
  <c r="Q212" i="12"/>
  <c r="Q220" i="12"/>
  <c r="Q228" i="12"/>
  <c r="Q236" i="12"/>
  <c r="Q244" i="12"/>
  <c r="Q252" i="12"/>
  <c r="Q260" i="12"/>
  <c r="Q268" i="12"/>
  <c r="Q276" i="12"/>
  <c r="Q284" i="12"/>
  <c r="Q292" i="12"/>
  <c r="Q300" i="12"/>
  <c r="Q308" i="12"/>
  <c r="Q316" i="12"/>
  <c r="Q324" i="12"/>
  <c r="Q332" i="12"/>
  <c r="Q340" i="12"/>
  <c r="Q348" i="12"/>
  <c r="Q356" i="12"/>
  <c r="Q364" i="12"/>
  <c r="Q372" i="12"/>
  <c r="Q380" i="12"/>
  <c r="Q388" i="12"/>
  <c r="Q396" i="12"/>
  <c r="Q404" i="12"/>
  <c r="Q412" i="12"/>
  <c r="Q420" i="12"/>
  <c r="Q428" i="12"/>
  <c r="Q436" i="12"/>
  <c r="Q444" i="12"/>
  <c r="Q452" i="12"/>
  <c r="Q460" i="12"/>
  <c r="Q468" i="12"/>
  <c r="Q476" i="12"/>
  <c r="Q484" i="12"/>
  <c r="Q492" i="12"/>
  <c r="Q500" i="12"/>
  <c r="Q508" i="12"/>
  <c r="Q516" i="12"/>
  <c r="Q524" i="12"/>
  <c r="Q532" i="12"/>
  <c r="Q540" i="12"/>
  <c r="Q548" i="12"/>
  <c r="Q22" i="12"/>
  <c r="Q62" i="12"/>
  <c r="Q86" i="12"/>
  <c r="Q126" i="12"/>
  <c r="Q182" i="12"/>
  <c r="Q214" i="12"/>
  <c r="Q246" i="12"/>
  <c r="Q286" i="12"/>
  <c r="Q326" i="12"/>
  <c r="Q366" i="12"/>
  <c r="Q406" i="12"/>
  <c r="Q446" i="12"/>
  <c r="Q13" i="12"/>
  <c r="Q21" i="12"/>
  <c r="Q29" i="12"/>
  <c r="Q37" i="12"/>
  <c r="Q45" i="12"/>
  <c r="Q53" i="12"/>
  <c r="Q61" i="12"/>
  <c r="Q69" i="12"/>
  <c r="Q77" i="12"/>
  <c r="Q85" i="12"/>
  <c r="Q93" i="12"/>
  <c r="Q101" i="12"/>
  <c r="Q109" i="12"/>
  <c r="Q117" i="12"/>
  <c r="Q125" i="12"/>
  <c r="Q133" i="12"/>
  <c r="Q141" i="12"/>
  <c r="Q149" i="12"/>
  <c r="Q157" i="12"/>
  <c r="Q165" i="12"/>
  <c r="Q173" i="12"/>
  <c r="Q181" i="12"/>
  <c r="Q189" i="12"/>
  <c r="Q197" i="12"/>
  <c r="Q205" i="12"/>
  <c r="Q213" i="12"/>
  <c r="Q221" i="12"/>
  <c r="Q229" i="12"/>
  <c r="Q237" i="12"/>
  <c r="Q245" i="12"/>
  <c r="Q253" i="12"/>
  <c r="Q261" i="12"/>
  <c r="Q269" i="12"/>
  <c r="Q277" i="12"/>
  <c r="Q285" i="12"/>
  <c r="Q293" i="12"/>
  <c r="Q301" i="12"/>
  <c r="Q309" i="12"/>
  <c r="Q317" i="12"/>
  <c r="Q325" i="12"/>
  <c r="Q333" i="12"/>
  <c r="Q341" i="12"/>
  <c r="Q349" i="12"/>
  <c r="Q357" i="12"/>
  <c r="Q365" i="12"/>
  <c r="Q373" i="12"/>
  <c r="Q381" i="12"/>
  <c r="Q389" i="12"/>
  <c r="Q397" i="12"/>
  <c r="Q405" i="12"/>
  <c r="Q413" i="12"/>
  <c r="Q421" i="12"/>
  <c r="Q429" i="12"/>
  <c r="Q437" i="12"/>
  <c r="Q445" i="12"/>
  <c r="Q453" i="12"/>
  <c r="Q461" i="12"/>
  <c r="Q469" i="12"/>
  <c r="Q477" i="12"/>
  <c r="Q485" i="12"/>
  <c r="Q493" i="12"/>
  <c r="Q501" i="12"/>
  <c r="Q509" i="12"/>
  <c r="Q517" i="12"/>
  <c r="Q525" i="12"/>
  <c r="Q533" i="12"/>
  <c r="Q541" i="12"/>
  <c r="Q549" i="12"/>
  <c r="Q14" i="12"/>
  <c r="Q118" i="12"/>
  <c r="Q190" i="12"/>
  <c r="Q238" i="12"/>
  <c r="Q278" i="12"/>
  <c r="Q318" i="12"/>
  <c r="Q358" i="12"/>
  <c r="Q422" i="12"/>
  <c r="Q462" i="12"/>
  <c r="Q15" i="12"/>
  <c r="Q23" i="12"/>
  <c r="Q31" i="12"/>
  <c r="Q39" i="12"/>
  <c r="Q47" i="12"/>
  <c r="Q55" i="12"/>
  <c r="Q63" i="12"/>
  <c r="Q71" i="12"/>
  <c r="Q79" i="12"/>
  <c r="Q87" i="12"/>
  <c r="Q95" i="12"/>
  <c r="Q103" i="12"/>
  <c r="Q111" i="12"/>
  <c r="Q119" i="12"/>
  <c r="Q127" i="12"/>
  <c r="Q135" i="12"/>
  <c r="Q143" i="12"/>
  <c r="Q151" i="12"/>
  <c r="Q159" i="12"/>
  <c r="Q167" i="12"/>
  <c r="Q175" i="12"/>
  <c r="Q183" i="12"/>
  <c r="Q191" i="12"/>
  <c r="Q199" i="12"/>
  <c r="Q207" i="12"/>
  <c r="Q215" i="12"/>
  <c r="Q223" i="12"/>
  <c r="Q231" i="12"/>
  <c r="Q239" i="12"/>
  <c r="Q247" i="12"/>
  <c r="Q255" i="12"/>
  <c r="Q263" i="12"/>
  <c r="Q271" i="12"/>
  <c r="Q279" i="12"/>
  <c r="Q287" i="12"/>
  <c r="Q295" i="12"/>
  <c r="Q303" i="12"/>
  <c r="Q311" i="12"/>
  <c r="Q319" i="12"/>
  <c r="Q327" i="12"/>
  <c r="Q335" i="12"/>
  <c r="Q343" i="12"/>
  <c r="Q351" i="12"/>
  <c r="Q359" i="12"/>
  <c r="Q367" i="12"/>
  <c r="Q375" i="12"/>
  <c r="Q383" i="12"/>
  <c r="Q391" i="12"/>
  <c r="Q399" i="12"/>
  <c r="Q407" i="12"/>
  <c r="Q415" i="12"/>
  <c r="Q423" i="12"/>
  <c r="Q431" i="12"/>
  <c r="Q439" i="12"/>
  <c r="Q447" i="12"/>
  <c r="Q455" i="12"/>
  <c r="Q463" i="12"/>
  <c r="Q471" i="12"/>
  <c r="Q479" i="12"/>
  <c r="Q487" i="12"/>
  <c r="Q495" i="12"/>
  <c r="Q503" i="12"/>
  <c r="Q511" i="12"/>
  <c r="Q519" i="12"/>
  <c r="Q527" i="12"/>
  <c r="Q535" i="12"/>
  <c r="Q543" i="12"/>
  <c r="Q551" i="12"/>
  <c r="Q16" i="12"/>
  <c r="Q24" i="12"/>
  <c r="Q32" i="12"/>
  <c r="Q40" i="12"/>
  <c r="Q48" i="12"/>
  <c r="Q56" i="12"/>
  <c r="Q64" i="12"/>
  <c r="Q72" i="12"/>
  <c r="Q80" i="12"/>
  <c r="Q88" i="12"/>
  <c r="Q96" i="12"/>
  <c r="Q104" i="12"/>
  <c r="Q112" i="12"/>
  <c r="Q120" i="12"/>
  <c r="Q128" i="12"/>
  <c r="Q136" i="12"/>
  <c r="Q144" i="12"/>
  <c r="Q152" i="12"/>
  <c r="Q216" i="12"/>
  <c r="Q280" i="12"/>
  <c r="Q344" i="12"/>
  <c r="Q408" i="12"/>
  <c r="Q472" i="12"/>
  <c r="Q504" i="12"/>
  <c r="Q536" i="12"/>
  <c r="Q288" i="12"/>
  <c r="Q168" i="12"/>
  <c r="Q424" i="12"/>
  <c r="Q544" i="12"/>
  <c r="Q160" i="12"/>
  <c r="Q224" i="12"/>
  <c r="Q352" i="12"/>
  <c r="Q416" i="12"/>
  <c r="Q478" i="12"/>
  <c r="Q510" i="12"/>
  <c r="Q542" i="12"/>
  <c r="Q232" i="12"/>
  <c r="Q360" i="12"/>
  <c r="Q480" i="12"/>
  <c r="Q512" i="12"/>
  <c r="Q296" i="12"/>
  <c r="Q176" i="12"/>
  <c r="Q240" i="12"/>
  <c r="Q304" i="12"/>
  <c r="Q368" i="12"/>
  <c r="Q432" i="12"/>
  <c r="Q486" i="12"/>
  <c r="Q518" i="12"/>
  <c r="Q550" i="12"/>
  <c r="Q448" i="12"/>
  <c r="Q184" i="12"/>
  <c r="Q248" i="12"/>
  <c r="Q312" i="12"/>
  <c r="Q376" i="12"/>
  <c r="Q440" i="12"/>
  <c r="Q488" i="12"/>
  <c r="Q520" i="12"/>
  <c r="Q552" i="12"/>
  <c r="Q494" i="12"/>
  <c r="Q192" i="12"/>
  <c r="Q256" i="12"/>
  <c r="Q320" i="12"/>
  <c r="Q384" i="12"/>
  <c r="Q526" i="12"/>
  <c r="Q200" i="12"/>
  <c r="Q264" i="12"/>
  <c r="Q328" i="12"/>
  <c r="Q392" i="12"/>
  <c r="Q456" i="12"/>
  <c r="Q496" i="12"/>
  <c r="Q528" i="12"/>
  <c r="Q208" i="12"/>
  <c r="Q272" i="12"/>
  <c r="Q336" i="12"/>
  <c r="Q400" i="12"/>
  <c r="Q464" i="12"/>
  <c r="Q502" i="12"/>
  <c r="Q534" i="12"/>
  <c r="AB8" i="12"/>
  <c r="AC8" i="12" s="1"/>
  <c r="P8" i="12"/>
  <c r="Q8" i="12" s="1"/>
  <c r="S8" i="12"/>
  <c r="T8" i="12" s="1"/>
  <c r="M8" i="12"/>
  <c r="N8" i="12" s="1"/>
  <c r="D41" i="1"/>
  <c r="E41" i="1" l="1"/>
  <c r="BL1" i="1"/>
  <c r="Y3" i="12"/>
  <c r="D39" i="1" s="1"/>
  <c r="E39" i="1" s="1"/>
  <c r="AB3" i="12"/>
  <c r="D40" i="1" s="1"/>
  <c r="E40" i="1" s="1"/>
  <c r="P3" i="12"/>
  <c r="D35" i="1" s="1"/>
  <c r="V3" i="12"/>
  <c r="D38" i="1" s="1"/>
  <c r="E38" i="1" s="1"/>
  <c r="S3" i="12"/>
  <c r="D37" i="1" s="1"/>
  <c r="E37" i="1" s="1"/>
  <c r="M3" i="12"/>
  <c r="D36" i="1" s="1"/>
  <c r="E36" i="1" s="1"/>
  <c r="E35" i="1" l="1"/>
  <c r="BK1" i="1"/>
  <c r="CD1" i="1" l="1"/>
  <c r="CF1" i="1" s="1"/>
  <c r="CH1" i="1" s="1"/>
  <c r="CJ1" i="1" s="1"/>
  <c r="CT1" i="1" s="1"/>
  <c r="CV1" i="1" s="1"/>
  <c r="CX1" i="1" s="1"/>
  <c r="D23" i="1" l="1"/>
  <c r="BI1" i="1" s="1"/>
  <c r="E20" i="1" l="1"/>
  <c r="E23" i="1"/>
  <c r="A2" i="4" l="1"/>
  <c r="H11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<sst xmlns="http://schemas.openxmlformats.org/spreadsheetml/2006/main" count="1451" uniqueCount="907">
  <si>
    <t>VERSJONSNUMMER:</t>
  </si>
  <si>
    <t>KRT-1115</t>
  </si>
  <si>
    <t>Forside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</si>
  <si>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</si>
  <si>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</si>
  <si>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</si>
  <si>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</si>
  <si>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</si>
  <si>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</si>
  <si>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</si>
  <si>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</si>
  <si>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</si>
  <si>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</si>
  <si>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</si>
  <si>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</si>
  <si>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Engasjementsrapportering </t>
  </si>
  <si>
    <t>Skjema-ID</t>
  </si>
  <si>
    <t>Gyldig Excel Mal</t>
  </si>
  <si>
    <t>VersjonsNr</t>
  </si>
  <si>
    <t>Orgnr</t>
  </si>
  <si>
    <t>ÅR</t>
  </si>
  <si>
    <t>MND</t>
  </si>
  <si>
    <t>Antall datakolonner</t>
  </si>
  <si>
    <t>Arknavn</t>
  </si>
  <si>
    <t>DubletterEllerTekst</t>
  </si>
  <si>
    <t>NegativeEksporteringsdata</t>
  </si>
  <si>
    <t>SektorNæring</t>
  </si>
  <si>
    <t>Punktum</t>
  </si>
  <si>
    <t>Test1</t>
  </si>
  <si>
    <t>Test2</t>
  </si>
  <si>
    <t>Kun regneark levert av Finanstilsynet kan benyttes. Øvrige regneark vil bli avvist ved innsendelse.</t>
  </si>
  <si>
    <t>Om rapportøren:</t>
  </si>
  <si>
    <t>Foretaksnavn:</t>
  </si>
  <si>
    <t>Org.nr.:</t>
  </si>
  <si>
    <t>Kontaktpersons navn:</t>
  </si>
  <si>
    <t>Mobilnr.:</t>
  </si>
  <si>
    <t>E-post:</t>
  </si>
  <si>
    <t>Rapporteringstidspunkt:</t>
  </si>
  <si>
    <t>År:</t>
  </si>
  <si>
    <t>Måned:</t>
  </si>
  <si>
    <t>Periode:</t>
  </si>
  <si>
    <t>Rapportør skal før innsendelse gå gjennom kvalitetskontrollene nedenfor og sikre at data er korrekt.</t>
  </si>
  <si>
    <t>Ved korrekt innsending, skal det ikke være noen rødmarkerte celler nedenfor.</t>
  </si>
  <si>
    <t>Kvalitetskontroller:</t>
  </si>
  <si>
    <t>Antall feil:</t>
  </si>
  <si>
    <t>Unik identifikator pr. engasjement</t>
  </si>
  <si>
    <t>Org.nr. skal rapporteres kun én gang</t>
  </si>
  <si>
    <t>Antall verdier</t>
  </si>
  <si>
    <t>Antall unike verdier</t>
  </si>
  <si>
    <t>Kun positive beløp</t>
  </si>
  <si>
    <t>Bevilget engasjement totalt</t>
  </si>
  <si>
    <t>Trukne utlån</t>
  </si>
  <si>
    <t>Bevilgede garantier</t>
  </si>
  <si>
    <t>Sikkerheter</t>
  </si>
  <si>
    <t>Tapsavsetninger (trinn 1-3)</t>
  </si>
  <si>
    <t>Kun gyldige verdier/koder</t>
  </si>
  <si>
    <t>Næringskoder</t>
  </si>
  <si>
    <t>Sektorkoder</t>
  </si>
  <si>
    <t>Hovedtype sikkerhet (kategori 1 – 6)</t>
  </si>
  <si>
    <t>Segment næringseiendomsengasjementer</t>
  </si>
  <si>
    <t>SMB rabatt</t>
  </si>
  <si>
    <t>Størrelsesparameter</t>
  </si>
  <si>
    <t xml:space="preserve">Desimalskille skal være ',' (komma) og ikke '.' (punktum) </t>
  </si>
  <si>
    <t>Rimelighetsvurdering - intervall for prosenter</t>
  </si>
  <si>
    <t>Laveste</t>
  </si>
  <si>
    <t>Høyeste</t>
  </si>
  <si>
    <t>Rentesats (nominell)</t>
  </si>
  <si>
    <t>Andel hovedtype sikkerhet</t>
  </si>
  <si>
    <t>PD IRB</t>
  </si>
  <si>
    <t>PD – (evt. PD brukt til intern risikoovervåkning)</t>
  </si>
  <si>
    <t>LGD</t>
  </si>
  <si>
    <t>Risikovekt</t>
  </si>
  <si>
    <t>Engasjementer</t>
  </si>
  <si>
    <t>Organisasjonsnummer</t>
  </si>
  <si>
    <t>Kundens navn</t>
  </si>
  <si>
    <t>Kundens gruppetilhørighet</t>
  </si>
  <si>
    <t>Næringskode</t>
  </si>
  <si>
    <t>Sektorkode</t>
  </si>
  <si>
    <t>Hovedtype sikkerhet (1 - 6)</t>
  </si>
  <si>
    <t>PD - IRB</t>
  </si>
  <si>
    <t>Intern risikoklasse (økonomiklasse)</t>
  </si>
  <si>
    <t>Segment- næringseiendomsengasjementer</t>
  </si>
  <si>
    <t>Tapsavsetninger trinn 1</t>
  </si>
  <si>
    <t>Tapsavsetninger trinn 2</t>
  </si>
  <si>
    <t>Tapsavsetninger trinn 3</t>
  </si>
  <si>
    <t>M</t>
  </si>
  <si>
    <t>Modellsegment</t>
  </si>
  <si>
    <t>SMB Rabatt</t>
  </si>
  <si>
    <t>Størrelses- parameter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</si>
  <si>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</si>
  <si>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</si>
  <si>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</si>
  <si>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</si>
  <si>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</si>
  <si>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</si>
  <si>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</si>
  <si>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</si>
  <si>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</si>
  <si>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</si>
  <si>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</si>
  <si>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</si>
  <si>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</si>
  <si>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</si>
  <si>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</si>
  <si>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</si>
  <si>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</si>
  <si>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</si>
  <si>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</si>
  <si>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</si>
  <si>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</si>
  <si>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</si>
  <si>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</si>
  <si>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0240</t>
  </si>
  <si>
    <t>0250</t>
  </si>
  <si>
    <t>Interne risikoklasser</t>
  </si>
  <si>
    <t>Her rapporteres bankens risikoklasser med tilhørende PD intervall. Kolonne 0040 "kommentar" er valgfri.</t>
  </si>
  <si>
    <t>PD intervall</t>
  </si>
  <si>
    <t>Risikoklasse</t>
  </si>
  <si>
    <t>fra</t>
  </si>
  <si>
    <t>til</t>
  </si>
  <si>
    <t>kommentar</t>
  </si>
  <si>
    <t>Annen informasjon</t>
  </si>
  <si>
    <t>Her kan rapportør legge inn kommentarer, presiseringer eller annen informasjon.</t>
  </si>
  <si>
    <t>Emne</t>
  </si>
  <si>
    <t>Kommentar</t>
  </si>
  <si>
    <t>Sektor</t>
  </si>
  <si>
    <t>Næring</t>
  </si>
  <si>
    <t>Kortnavn Næring</t>
  </si>
  <si>
    <t>Statens forretningsdrift</t>
  </si>
  <si>
    <t>Statlig eide aksjeselskaper mv.</t>
  </si>
  <si>
    <t>Kommunale foretak med ubegrenset ansvar</t>
  </si>
  <si>
    <t>Kommunalt eide aksjeselskaper mv.</t>
  </si>
  <si>
    <t>Private aksjeselskaper mv.</t>
  </si>
  <si>
    <t>Personlige foretak</t>
  </si>
  <si>
    <t>Private produsentorienterte organisasjoner uten profittformål</t>
  </si>
  <si>
    <t>Norges Bank</t>
  </si>
  <si>
    <t>Banker</t>
  </si>
  <si>
    <t>Kredittforetak</t>
  </si>
  <si>
    <t>Finansieringsselskaper</t>
  </si>
  <si>
    <t>Statlige låneinstitutter mv.</t>
  </si>
  <si>
    <t>Finansielle holdingselskaper</t>
  </si>
  <si>
    <t>Verdipapirfond</t>
  </si>
  <si>
    <t>Investeringsselskaper og aktive eierfond</t>
  </si>
  <si>
    <t>Øvrige finansielle foretak unntatt forsikring</t>
  </si>
  <si>
    <t>Livsforsikringsselskaper og pensjonskasser</t>
  </si>
  <si>
    <t>Skadeforsikringsselskaper</t>
  </si>
  <si>
    <t>Statsforvaltningen</t>
  </si>
  <si>
    <t>Kommuneforvaltningen</t>
  </si>
  <si>
    <t>Ideelle organisasjoner</t>
  </si>
  <si>
    <t>Personlig næringsdrivende</t>
  </si>
  <si>
    <t>Borettslag o.l.</t>
  </si>
  <si>
    <t>Lønnstakere, pensjonister, trygdede, studenter o.a.</t>
  </si>
  <si>
    <t>Utlandet</t>
  </si>
  <si>
    <t>Engroshandel med meierivarer, egg, matolje og -fett</t>
  </si>
  <si>
    <t>Utleie og leasing av landbruksmaskiner og -utstyr</t>
  </si>
  <si>
    <t>Utleie og leasing av bygge- og anleggsmaskiner og -utstyr</t>
  </si>
  <si>
    <t>Unike ulovlige verdier:</t>
  </si>
  <si>
    <t>Tillatte verdier</t>
  </si>
  <si>
    <t>Unike rapporterte verdier</t>
  </si>
  <si>
    <t>Ulovlige verdier</t>
  </si>
  <si>
    <t>global</t>
  </si>
  <si>
    <t>Value</t>
  </si>
  <si>
    <t>dwh_excel_version</t>
  </si>
  <si>
    <t>entity_name</t>
  </si>
  <si>
    <t>entity_org_nr</t>
  </si>
  <si>
    <t>excel_validation_flag</t>
  </si>
  <si>
    <t>krt_number</t>
  </si>
  <si>
    <t>reporting_period</t>
  </si>
  <si>
    <t>workbook_code</t>
  </si>
  <si>
    <t>eng</t>
  </si>
  <si>
    <t>workbook_version</t>
  </si>
  <si>
    <t xml:space="preserve">Dyrking av korn, unntatt ris, belgvekster og oljeholdige vekster         </t>
  </si>
  <si>
    <t xml:space="preserve">Dyrking av ris               </t>
  </si>
  <si>
    <t xml:space="preserve">Dyrking av grønnsaker, meloner, rot- og knollvekster           </t>
  </si>
  <si>
    <t xml:space="preserve">Dyrking av sukkerrør               </t>
  </si>
  <si>
    <t xml:space="preserve">Dyrking av tobakk               </t>
  </si>
  <si>
    <t xml:space="preserve">Dyrking av fibervekster               </t>
  </si>
  <si>
    <t xml:space="preserve">Dyrking av ettårige vekster ellers             </t>
  </si>
  <si>
    <t xml:space="preserve">Dyrking av druer               </t>
  </si>
  <si>
    <t xml:space="preserve">Dyrking av tropiske og subtropiske frukter            </t>
  </si>
  <si>
    <t xml:space="preserve">Dyrking av sitrusfrukter               </t>
  </si>
  <si>
    <t xml:space="preserve">Dyrking av kjernefrukter og steinfrukter             </t>
  </si>
  <si>
    <t xml:space="preserve">Dyrking av annen frukt som vokser på trær eller busker samt nøtter      </t>
  </si>
  <si>
    <t xml:space="preserve">Dyrking av oljeholdige frukter              </t>
  </si>
  <si>
    <t xml:space="preserve">Dyrking av vekster for produksjon av drikkevarer           </t>
  </si>
  <si>
    <t xml:space="preserve">Dyrking av krydder og aromatiske, medisinske og farmasøytiske vekster         </t>
  </si>
  <si>
    <t xml:space="preserve">Dyrking av flerårige vekster ellers             </t>
  </si>
  <si>
    <t xml:space="preserve">Planteformering                 </t>
  </si>
  <si>
    <t xml:space="preserve">Melkeproduksjon på storfe og oppdrett av melkekyr           </t>
  </si>
  <si>
    <t xml:space="preserve">Oppdrett av annet storfe til kjøttproduksjon og sædproduksjon          </t>
  </si>
  <si>
    <t xml:space="preserve">Hestehold                 </t>
  </si>
  <si>
    <t xml:space="preserve">Oppdrett av kameler og andre kameldyr            </t>
  </si>
  <si>
    <t xml:space="preserve">Sauehold                 </t>
  </si>
  <si>
    <t xml:space="preserve">Geitehold                 </t>
  </si>
  <si>
    <t xml:space="preserve">Svinehold                 </t>
  </si>
  <si>
    <t xml:space="preserve">Hold av verpehøner for konsumeggproduksjon             </t>
  </si>
  <si>
    <t xml:space="preserve">Annet fjørfehold                </t>
  </si>
  <si>
    <t xml:space="preserve">Reindrift                 </t>
  </si>
  <si>
    <t xml:space="preserve">Husdyrhold ikke nevnt annet sted             </t>
  </si>
  <si>
    <t xml:space="preserve">Kombinert husdyrhold og planteproduksjon              </t>
  </si>
  <si>
    <t xml:space="preserve">Tjenester tilknyttet planteproduksjon               </t>
  </si>
  <si>
    <t xml:space="preserve">Tjenester tilknyttet husdyrhold               </t>
  </si>
  <si>
    <t xml:space="preserve">Etterbehandling av vekster etter innhøsting og behandling av såfrø         </t>
  </si>
  <si>
    <t xml:space="preserve">Jakt, fangst, viltstell og tilknyttede tjenester            </t>
  </si>
  <si>
    <t xml:space="preserve">Skogskjøtsel og andre skogbruksaktiviteter              </t>
  </si>
  <si>
    <t xml:space="preserve">Avvirkning                 </t>
  </si>
  <si>
    <t xml:space="preserve">Innsamling av viltvoksende produkter av annet enn tre          </t>
  </si>
  <si>
    <t xml:space="preserve">Tjenester tilknyttet skogbruk               </t>
  </si>
  <si>
    <t xml:space="preserve">Fiske og fangst i sjø             </t>
  </si>
  <si>
    <t xml:space="preserve">Fiske og fangst i ferskvann             </t>
  </si>
  <si>
    <t xml:space="preserve">Produksjon av fisk, bløtdyr, krepsdyr og pigghuder i sjø og brakkvann       </t>
  </si>
  <si>
    <t xml:space="preserve">Produksjon av yngel og settefisk i sjø og brakkvann         </t>
  </si>
  <si>
    <t xml:space="preserve">Produksjon av fisk, bløtdyr, krepsdyr og andre dyr som lever i ferskvann      </t>
  </si>
  <si>
    <t xml:space="preserve">Produksjon av yngel og settefisk i ferskvann           </t>
  </si>
  <si>
    <t xml:space="preserve">Tjenester tilknyttet fiske, fangst og akvakultur            </t>
  </si>
  <si>
    <t xml:space="preserve">Bryting av steinkull               </t>
  </si>
  <si>
    <t xml:space="preserve">Bryting av brunkull               </t>
  </si>
  <si>
    <t xml:space="preserve">Utvinning av råolje               </t>
  </si>
  <si>
    <t xml:space="preserve">Utvinning av naturgass               </t>
  </si>
  <si>
    <t xml:space="preserve">Bryting av jernmalm               </t>
  </si>
  <si>
    <t xml:space="preserve">Bryting av uran- og thoriummalm             </t>
  </si>
  <si>
    <t xml:space="preserve">Bryting av ikke-jernholdig malm ellers             </t>
  </si>
  <si>
    <t xml:space="preserve">Bryting av dekorstein, kalkstein, gips, skifer og annen stein         </t>
  </si>
  <si>
    <t xml:space="preserve">Utvinning fra grus- og sandtak, og utvinning av leire og kaolin       </t>
  </si>
  <si>
    <t xml:space="preserve">Bryting og utvinning av kjemiske mineraler og gjødselmineraler          </t>
  </si>
  <si>
    <t xml:space="preserve">Stikking av torv               </t>
  </si>
  <si>
    <t xml:space="preserve">Utvinning av salt               </t>
  </si>
  <si>
    <t xml:space="preserve">Annen bryting og utvinning ikke nevnt annet sted          </t>
  </si>
  <si>
    <t xml:space="preserve">Boretjenester tilknyttet utvinning av råolje og naturgass           </t>
  </si>
  <si>
    <t xml:space="preserve">Andre tjenester tilknyttet utvinning av råolje og naturgass          </t>
  </si>
  <si>
    <t xml:space="preserve">Tjenester tilknyttet annen bergverksdrift              </t>
  </si>
  <si>
    <t xml:space="preserve">Bearbeiding og konservering av kjøtt unntatt fjørfekjøtt           </t>
  </si>
  <si>
    <t xml:space="preserve">Bearbeiding og konservering av fjørfekjøtt             </t>
  </si>
  <si>
    <t xml:space="preserve">Produksjon av kjøtt- og fjørfevarer             </t>
  </si>
  <si>
    <t xml:space="preserve">Produksjon av saltfisk, tørrfisk og klippfisk            </t>
  </si>
  <si>
    <t xml:space="preserve">Slakting av fisk, skalldyr og bløtdyr            </t>
  </si>
  <si>
    <t xml:space="preserve">Frysing og videre bearbeiding av fisk, skalldyr og bløtdyr         </t>
  </si>
  <si>
    <t xml:space="preserve">Bearbeiding og konservering av poteter             </t>
  </si>
  <si>
    <t xml:space="preserve">Produksjon av juice av frukt og grønnsaker           </t>
  </si>
  <si>
    <t xml:space="preserve">Bearbeiding og konservering av frukt og grønnsaker ellers          </t>
  </si>
  <si>
    <t xml:space="preserve">Produksjon av oljer og fettstoffer             </t>
  </si>
  <si>
    <t xml:space="preserve">Produksjon av margarin og lignende spiselige fettstoffer           </t>
  </si>
  <si>
    <t xml:space="preserve">Produksjon av meierivarer               </t>
  </si>
  <si>
    <t xml:space="preserve">Produksjon av iskrem og andre spiselige isprodukter           </t>
  </si>
  <si>
    <t xml:space="preserve">Produksjon av kornvarer               </t>
  </si>
  <si>
    <t xml:space="preserve">Produksjon av stivelse og stivelsesprodukter             </t>
  </si>
  <si>
    <t xml:space="preserve">Produksjon av brød og ferske konditorvarer            </t>
  </si>
  <si>
    <t xml:space="preserve">Produksjon av kavringer, kjeks og konserverte konditorvarer           </t>
  </si>
  <si>
    <t xml:space="preserve">Produksjon av melprodukter ellers              </t>
  </si>
  <si>
    <t xml:space="preserve">Produksjon av sukker               </t>
  </si>
  <si>
    <t xml:space="preserve">Produksjon av kakao, sjokolade og sukkervarer            </t>
  </si>
  <si>
    <t xml:space="preserve">Bearbeiding av te og kaffe             </t>
  </si>
  <si>
    <t xml:space="preserve">Produksjon av smakstilsettingsstoffer og krydderier             </t>
  </si>
  <si>
    <t xml:space="preserve">Produksjon av ferdigmat               </t>
  </si>
  <si>
    <t xml:space="preserve">Produksjon av homogeniserte matprodukter og diettmat            </t>
  </si>
  <si>
    <t xml:space="preserve">Produksjon av næringsmidler ikke nevnt annet sted           </t>
  </si>
  <si>
    <t xml:space="preserve">Produksjon av fôrvarer for husdyr i landbruk           </t>
  </si>
  <si>
    <t xml:space="preserve">Produksjon av fôrvarer for akvakultur             </t>
  </si>
  <si>
    <t xml:space="preserve">Produksjon av fôrvarer til kjæledyr             </t>
  </si>
  <si>
    <t xml:space="preserve">Destillering, rektifisering og blanding av sprit            </t>
  </si>
  <si>
    <t xml:space="preserve">Produksjon av vin               </t>
  </si>
  <si>
    <t xml:space="preserve">Produksjon av sider og andre gjærede fruktdrikker           </t>
  </si>
  <si>
    <t xml:space="preserve">Produksjon av andre ikke-destillerte gjærede drikkevarer            </t>
  </si>
  <si>
    <t xml:space="preserve">Produksjon av øl               </t>
  </si>
  <si>
    <t xml:space="preserve">Produksjon av malt               </t>
  </si>
  <si>
    <t xml:space="preserve">Produksjon av leskedrikker og flaskevann             </t>
  </si>
  <si>
    <t xml:space="preserve">Produksjon av tobakksvarer               </t>
  </si>
  <si>
    <t xml:space="preserve">Bearbeiding og spinning av tekstilfibre             </t>
  </si>
  <si>
    <t xml:space="preserve">Veving av tekstiler               </t>
  </si>
  <si>
    <t xml:space="preserve">Etterbehandling av tekstiler               </t>
  </si>
  <si>
    <t xml:space="preserve">Produksjon av trikotasjestoffer og heklede stoffer            </t>
  </si>
  <si>
    <t xml:space="preserve">Produksjon av husholdningstekstiler og innredningsvarer i stoff klare til bruk        </t>
  </si>
  <si>
    <t xml:space="preserve">Produksjon av gulvtepper, -matter og -ryer </t>
  </si>
  <si>
    <t xml:space="preserve">Produksjon av tauverk, rep, hyssing og nett           </t>
  </si>
  <si>
    <t xml:space="preserve">Produksjon av ikke-vevde tekstiler og tekstilvarer            </t>
  </si>
  <si>
    <t xml:space="preserve">Produksjon av tekstiler til teknisk og industriell bruk          </t>
  </si>
  <si>
    <t xml:space="preserve">Produksjon av tekstiler ikke nevnt annet sted           </t>
  </si>
  <si>
    <t xml:space="preserve">Produksjon av klær av trikotasje og heklede klær          </t>
  </si>
  <si>
    <t xml:space="preserve">Produksjon av yttertøy               </t>
  </si>
  <si>
    <t xml:space="preserve">Produksjon av undertøy               </t>
  </si>
  <si>
    <t xml:space="preserve">Produksjon av arbeidstøy               </t>
  </si>
  <si>
    <t xml:space="preserve">Produksjon av klær av lær og pelsvarer           </t>
  </si>
  <si>
    <t xml:space="preserve">Produksjon av klær og tilbehør ikke nevnt annet sted         </t>
  </si>
  <si>
    <t xml:space="preserve">Beredning og farging av lær og pelsskinn    </t>
  </si>
  <si>
    <t xml:space="preserve">Produksjon av reiseeffekter og salmakerartikler             </t>
  </si>
  <si>
    <t xml:space="preserve">Produksjon av skotøy               </t>
  </si>
  <si>
    <t xml:space="preserve">Saging og høvling av tre             </t>
  </si>
  <si>
    <t xml:space="preserve">Bearbeiding og etterbehandling av tre             </t>
  </si>
  <si>
    <t xml:space="preserve">Produksjon av finerplater og andre bygnings- og møbelplater av tre        </t>
  </si>
  <si>
    <t xml:space="preserve">Produksjon av sammensatte parkettstaver              </t>
  </si>
  <si>
    <t xml:space="preserve">Produksjon av andre bygningsartikler              </t>
  </si>
  <si>
    <t xml:space="preserve">Produksjon av treemballasje               </t>
  </si>
  <si>
    <t xml:space="preserve">Produksjon av dører og vinduer i tre           </t>
  </si>
  <si>
    <t xml:space="preserve">Produksjon av fast brensel av vegetabilsk biomasse           </t>
  </si>
  <si>
    <t xml:space="preserve">Etterbehandling av treprodukter               </t>
  </si>
  <si>
    <t xml:space="preserve">Produksjon av andre trevarer og varer av kork, strå og flettematerialer       </t>
  </si>
  <si>
    <t xml:space="preserve">Produksjon av papirmasse               </t>
  </si>
  <si>
    <t xml:space="preserve">Produksjon av papir og papp             </t>
  </si>
  <si>
    <t xml:space="preserve">Produksjon av bølgepapp, papp og emballasje av papir og papp        </t>
  </si>
  <si>
    <t xml:space="preserve">Produksjon av husholdnings-, sanitær- og toalettartikler            </t>
  </si>
  <si>
    <t xml:space="preserve">Produksjon av kontorartikler av papir             </t>
  </si>
  <si>
    <t xml:space="preserve">Produksjon av tapet               </t>
  </si>
  <si>
    <t xml:space="preserve">Produksjon av varer av papir og papp ellers          </t>
  </si>
  <si>
    <t xml:space="preserve">Trykking av aviser               </t>
  </si>
  <si>
    <t xml:space="preserve">Trykking ellers                </t>
  </si>
  <si>
    <t xml:space="preserve">Ferdiggjøring før trykking og publisering             </t>
  </si>
  <si>
    <t xml:space="preserve">Bokbinding og tilknyttede tjenester              </t>
  </si>
  <si>
    <t xml:space="preserve">Reproduksjon av innspilte opptak              </t>
  </si>
  <si>
    <t xml:space="preserve">Produksjon av kullprodukter               </t>
  </si>
  <si>
    <t xml:space="preserve">Produksjon av raffinerte petroleumsprodukter og fossile brenselsprodukter           </t>
  </si>
  <si>
    <t xml:space="preserve">Produksjon av industrigasser               </t>
  </si>
  <si>
    <t xml:space="preserve">Produksjon av fargestoffer og pigmenter             </t>
  </si>
  <si>
    <t xml:space="preserve">Produksjon av andre uorganiske kjemiske råvarer            </t>
  </si>
  <si>
    <t xml:space="preserve">Produksjon av andre organiske kjemiske råvarer            </t>
  </si>
  <si>
    <t xml:space="preserve">Produksjon av gjødsel og nitrogenforbindelser             </t>
  </si>
  <si>
    <t xml:space="preserve">Produksjon av basisplast               </t>
  </si>
  <si>
    <t xml:space="preserve">Produksjon av syntetisk gummi              </t>
  </si>
  <si>
    <t xml:space="preserve">Produksjon av plantevern-, skadedyr- og desinfeksjonsmidler og andre landbrukskjemiske produkter        </t>
  </si>
  <si>
    <t xml:space="preserve">Produksjon av maling, lakk og lignende ytterbelegg, trykkfarger og tetningsmidler        </t>
  </si>
  <si>
    <t xml:space="preserve">Produksjon av såpe og vaske-, rense- og poleringsmidler          </t>
  </si>
  <si>
    <t xml:space="preserve">Produksjon av parfyme og toalettartikler             </t>
  </si>
  <si>
    <t xml:space="preserve">Produksjon av flytende biobrensel              </t>
  </si>
  <si>
    <t xml:space="preserve">Produksjon av andre kjemiske produkter ikke nevnt annet sted          </t>
  </si>
  <si>
    <t xml:space="preserve">Produksjon av kunstfibre               </t>
  </si>
  <si>
    <t xml:space="preserve">Produksjon av farmasøytiske råvarer              </t>
  </si>
  <si>
    <t xml:space="preserve">Produksjon av farmasøytiske preparater              </t>
  </si>
  <si>
    <t xml:space="preserve">Produksjon av gummidekk og slanger til gummidekk, og regummiering og mønsterskjæring av gummidekk     </t>
  </si>
  <si>
    <t xml:space="preserve">Produksjon av gummiprodukter ellers              </t>
  </si>
  <si>
    <t xml:space="preserve">Produksjon av plater, film, rør og profiler av plast         </t>
  </si>
  <si>
    <t xml:space="preserve">Produksjon av plastemballasje               </t>
  </si>
  <si>
    <t xml:space="preserve">Produksjon av dører og vinduer av plast           </t>
  </si>
  <si>
    <t xml:space="preserve">Produksjon av byggevarer av plast             </t>
  </si>
  <si>
    <t xml:space="preserve">Bearbeiding og etterbehandling av plastprodukter             </t>
  </si>
  <si>
    <t xml:space="preserve">Produksjon av plastprodukter ellers              </t>
  </si>
  <si>
    <t xml:space="preserve">Produksjon av planglass               </t>
  </si>
  <si>
    <t xml:space="preserve">Bearbeiding av planglass               </t>
  </si>
  <si>
    <t xml:space="preserve">Produksjon av emballasje og husholdningsartikler av glass og krystall         </t>
  </si>
  <si>
    <t xml:space="preserve">Produksjon av glassfibre               </t>
  </si>
  <si>
    <t xml:space="preserve">Produksjon av teknisk glass og andre glassvarer           </t>
  </si>
  <si>
    <t xml:space="preserve">Produksjon av ildfaste produkter              </t>
  </si>
  <si>
    <t xml:space="preserve">Produksjon av keramiske vegg- og gulvfliser            </t>
  </si>
  <si>
    <t xml:space="preserve">Produksjon av murstein, teglstein og andre byggevarer av brent leire        </t>
  </si>
  <si>
    <t xml:space="preserve">Produksjon av keramiske husholdningsartikler og dekorasjonsgjenstander            </t>
  </si>
  <si>
    <t xml:space="preserve">Produksjon av sanitærutstyr av keramisk materiale            </t>
  </si>
  <si>
    <t xml:space="preserve">Produksjon av isolatorer og isoleringsdeler av keramisk materiale          </t>
  </si>
  <si>
    <t xml:space="preserve">Produksjon av andre keramiske produkter for teknisk bruk          </t>
  </si>
  <si>
    <t xml:space="preserve">Produksjon av andre keramiske produkter             </t>
  </si>
  <si>
    <t xml:space="preserve">Produksjon av sement               </t>
  </si>
  <si>
    <t xml:space="preserve">Produksjon av kalk og gips             </t>
  </si>
  <si>
    <t xml:space="preserve">Produksjon av betongprodukter for bygge- og anleggsvirksomhet           </t>
  </si>
  <si>
    <t xml:space="preserve">Produksjon av gipsprodukter for bygge- og anleggsvirksomhet           </t>
  </si>
  <si>
    <t xml:space="preserve">Produksjon av ferdigblandet betong              </t>
  </si>
  <si>
    <t xml:space="preserve">Produksjon av mørtel               </t>
  </si>
  <si>
    <t xml:space="preserve">Produksjon av fibersement               </t>
  </si>
  <si>
    <t xml:space="preserve">Produksjon av betong-, sement- og gipsprodukter ellers           </t>
  </si>
  <si>
    <t xml:space="preserve">Hogging og bearbeiding av monument- og bygningsstein           </t>
  </si>
  <si>
    <t xml:space="preserve">Produksjon av slipestoffer               </t>
  </si>
  <si>
    <t xml:space="preserve">Produksjon av andre ikke-metalliske mineralprodukter ikke nevnt annet sted          </t>
  </si>
  <si>
    <t xml:space="preserve">Produksjon av jern og stål, samt ferrolegeringer           </t>
  </si>
  <si>
    <t xml:space="preserve">Produksjon av rør, rørdeler og andre hule konstruksjoner av stål        </t>
  </si>
  <si>
    <t xml:space="preserve">Kaldtrekking av stenger og profiler             </t>
  </si>
  <si>
    <t xml:space="preserve">Kaldvalsing av bånd               </t>
  </si>
  <si>
    <t xml:space="preserve">Kaldvalsing og pressing av profilerte plater og profiler          </t>
  </si>
  <si>
    <t xml:space="preserve">Kaldtrekking av tråd               </t>
  </si>
  <si>
    <t xml:space="preserve">Produksjon av edelmetaller               </t>
  </si>
  <si>
    <t xml:space="preserve">Produksjon av aluminium               </t>
  </si>
  <si>
    <t xml:space="preserve">Produksjon av bly, sink og tinn            </t>
  </si>
  <si>
    <t xml:space="preserve">Produksjon av kobber               </t>
  </si>
  <si>
    <t xml:space="preserve">Produksjon av ikke-jernholdige metaller ellers             </t>
  </si>
  <si>
    <t xml:space="preserve">Produksjon av kjernebrensel               </t>
  </si>
  <si>
    <t xml:space="preserve">Støping av jern               </t>
  </si>
  <si>
    <t xml:space="preserve">Støping av stål               </t>
  </si>
  <si>
    <t xml:space="preserve">Støping av lettmetaller               </t>
  </si>
  <si>
    <t xml:space="preserve">Støping av andre ikke-jernholdige metaller             </t>
  </si>
  <si>
    <t xml:space="preserve">Produksjon av metallkonstruksjoner og deler             </t>
  </si>
  <si>
    <t xml:space="preserve">Produksjon av dører og vinduer av metall           </t>
  </si>
  <si>
    <t xml:space="preserve">Produksjon av radiatorer til sentralvarmeanlegg og dampgeneratorer og -kjeler </t>
  </si>
  <si>
    <t xml:space="preserve">Produksjon av andre tanker, cisterner og beholdere av metall         </t>
  </si>
  <si>
    <t xml:space="preserve">Produksjon av våpen og ammunisjon             </t>
  </si>
  <si>
    <t xml:space="preserve">Smiing, stansing og valsing av metall, og pulvermetallurgi          </t>
  </si>
  <si>
    <t xml:space="preserve">Overflatebehandling av metaller               </t>
  </si>
  <si>
    <t xml:space="preserve">Varmebehandling av metaller               </t>
  </si>
  <si>
    <t xml:space="preserve">Bearbeiding av metaller               </t>
  </si>
  <si>
    <t xml:space="preserve">Produksjon av kjøkkenredskaper               </t>
  </si>
  <si>
    <t xml:space="preserve">Produksjon av låser og beslag             </t>
  </si>
  <si>
    <t xml:space="preserve">Produksjon av håndverktøy               </t>
  </si>
  <si>
    <t xml:space="preserve">Produksjon av stålfat og lignende beholdere av jern og stål        </t>
  </si>
  <si>
    <t xml:space="preserve">Produksjon av emballasje av lettmetall             </t>
  </si>
  <si>
    <t xml:space="preserve">Produksjon av varer av metalltråd, kjetting og fjærer          </t>
  </si>
  <si>
    <t xml:space="preserve">Produksjon av bolter og skruer             </t>
  </si>
  <si>
    <t xml:space="preserve">Produksjon av andre metallvarer ikke nevnt annet sted           </t>
  </si>
  <si>
    <t xml:space="preserve">Produksjon av elektroniske komponenter              </t>
  </si>
  <si>
    <t xml:space="preserve">Produksjon av kretskort               </t>
  </si>
  <si>
    <t xml:space="preserve">Produksjon av datamaskiner og tilleggsutstyr             </t>
  </si>
  <si>
    <t xml:space="preserve">Produksjon av kommunikasjonsutstyr               </t>
  </si>
  <si>
    <t xml:space="preserve">Produksjon av elektronikk til husholdningsbruk             </t>
  </si>
  <si>
    <t xml:space="preserve">Produksjon av måle-, kontroll- og navigasjonsinstrumenter            </t>
  </si>
  <si>
    <t xml:space="preserve">Produksjon av klokker og ur             </t>
  </si>
  <si>
    <t xml:space="preserve">Produksjon av strålingsutstyr, elektromedisinsk og elektroterapeutisk utstyr           </t>
  </si>
  <si>
    <t xml:space="preserve">Produksjon av optiske instrumenter, magnetiske og optiske media og fotografisk utstyr       </t>
  </si>
  <si>
    <t xml:space="preserve">Produksjon av elektromotorer, generatorer og transformatorer            </t>
  </si>
  <si>
    <t xml:space="preserve">Produksjon av elektriske fordelings- og kontrolltavler og paneler          </t>
  </si>
  <si>
    <t xml:space="preserve">Produksjon av batterier og akkumulatorer             </t>
  </si>
  <si>
    <t xml:space="preserve">Produksjon av optiske fiberkabler              </t>
  </si>
  <si>
    <t xml:space="preserve">Produksjon av andre elektroniske og elektriske ledninger og kabler         </t>
  </si>
  <si>
    <t xml:space="preserve">Produksjon av ledningsmateriell               </t>
  </si>
  <si>
    <t xml:space="preserve">Produksjon av belysningsutstyr               </t>
  </si>
  <si>
    <t>Produksjon av elektriske husholdningsmaskiner og -apparater</t>
  </si>
  <si>
    <t xml:space="preserve">Produksjon av ikke-elektriske husholdningsmaskiner og -apparater </t>
  </si>
  <si>
    <t xml:space="preserve">Produksjon av annet elektrisk utstyr             </t>
  </si>
  <si>
    <t xml:space="preserve">Produksjon av motorer og turbiner, unntatt motorer til luftfartøy og motorvogner       </t>
  </si>
  <si>
    <t xml:space="preserve">Produksjon av komponenter til hydraulisk og pneumatisk utstyr          </t>
  </si>
  <si>
    <t xml:space="preserve">Produksjon av pumper og kompressorer ellers            </t>
  </si>
  <si>
    <t xml:space="preserve">Produksjon av kraner og ventiler ellers            </t>
  </si>
  <si>
    <t xml:space="preserve">Produksjon av lagre, gir, tannhjulsutvekslinger og andre innretninger for kraftoverføring        </t>
  </si>
  <si>
    <t xml:space="preserve">Produksjon av ovner og permanente varmeapparater til bruk i husholdninger        </t>
  </si>
  <si>
    <t xml:space="preserve">Produksjon av løfte- og håndteringsutstyr             </t>
  </si>
  <si>
    <t xml:space="preserve">Produksjon av kontormaskiner og utstyr, unntatt datamaskiner og tilleggsutstyr         </t>
  </si>
  <si>
    <t xml:space="preserve">Produksjon av motordrevet håndverktøy              </t>
  </si>
  <si>
    <t xml:space="preserve">Produksjon av kjøle- og ventilasjonsanlegg, unntatt til husholdningsbruk          </t>
  </si>
  <si>
    <t xml:space="preserve">Produksjon av maskiner og utstyr til generell bruk ikke nevnt annet sted      </t>
  </si>
  <si>
    <t xml:space="preserve">Produksjon av jordbruks- og skogbruksmaskiner             </t>
  </si>
  <si>
    <t xml:space="preserve">Produksjon av maskiner og maskinverktøy til metallbearbeiding             </t>
  </si>
  <si>
    <t xml:space="preserve">Produksjon av maskinverktøy ellers              </t>
  </si>
  <si>
    <t xml:space="preserve">Produksjon av maskiner og utstyr til metallurgisk industri          </t>
  </si>
  <si>
    <t xml:space="preserve">Produksjon av maskiner og utstyr til bergverksdrift og bygge- og anleggsvirksomhet       </t>
  </si>
  <si>
    <t xml:space="preserve">Produksjon av maskiner og utstyr til nærings-, nytelsesmiddel-, drikke- og tobakksindustri       </t>
  </si>
  <si>
    <t xml:space="preserve">Produksjon av maskiner og utstyr til tekstil-, konfeksjons- og lærvareindustri        </t>
  </si>
  <si>
    <t xml:space="preserve">Produksjon av maskiner og utstyr til papir- og pappvareindustri         </t>
  </si>
  <si>
    <t xml:space="preserve">Produksjon av maskiner og utstyr til plast- og gummiindustri         </t>
  </si>
  <si>
    <t xml:space="preserve">Produksjon av maskiner og utstyr til additiv tilvirkning          </t>
  </si>
  <si>
    <t xml:space="preserve">Produksjon av andre spesialmaskiner ikke nevnt annet sted           </t>
  </si>
  <si>
    <t xml:space="preserve">Produksjon av motorvogner               </t>
  </si>
  <si>
    <t xml:space="preserve">Produksjon av karosserier og tilhengere             </t>
  </si>
  <si>
    <t xml:space="preserve">Produksjon av elektrisk og elektronisk utstyr til motorvogner          </t>
  </si>
  <si>
    <t xml:space="preserve">Produksjon av andre deler og annet utstyr til motorvogner         </t>
  </si>
  <si>
    <t xml:space="preserve">Bygging av sivile skip og flytende materiell           </t>
  </si>
  <si>
    <t xml:space="preserve">Bygging av fritidsbåter               </t>
  </si>
  <si>
    <t xml:space="preserve">Bygging av militære skip og fartøy            </t>
  </si>
  <si>
    <t xml:space="preserve">Produksjon av lokomotiver og annet rullende materiell til jernbane og sporvei       </t>
  </si>
  <si>
    <t xml:space="preserve">Produksjon av sivile luft- og romfartøy og tilhørende utstyr         </t>
  </si>
  <si>
    <t xml:space="preserve">Produksjon av militære luft- og romfartøy og tilhørende utstyr         </t>
  </si>
  <si>
    <t xml:space="preserve">Produksjon av militære stridskjøretøy              </t>
  </si>
  <si>
    <t xml:space="preserve">Produksjon av motorsykler               </t>
  </si>
  <si>
    <t xml:space="preserve">Produksjon av sykler, rullestoler, elektriske mobilitetsscootere og lignende fremkomstmidler         </t>
  </si>
  <si>
    <t xml:space="preserve">Produksjon av andre transportmidler ikke nevnt annet sted          </t>
  </si>
  <si>
    <t xml:space="preserve">Produksjon av møbler               </t>
  </si>
  <si>
    <t xml:space="preserve">Preging av mynter               </t>
  </si>
  <si>
    <t xml:space="preserve">Produksjon av smykker og lignende artikler            </t>
  </si>
  <si>
    <t xml:space="preserve">Produksjon av bijouteri og lignende artikler            </t>
  </si>
  <si>
    <t xml:space="preserve">Produksjon av musikkinstrumenter               </t>
  </si>
  <si>
    <t xml:space="preserve">Produksjon av sportsartikler               </t>
  </si>
  <si>
    <t xml:space="preserve">Produksjon av spill og leker             </t>
  </si>
  <si>
    <t xml:space="preserve">Produksjon av medisinske og tanntekniske instrumenter og utstyr          </t>
  </si>
  <si>
    <t xml:space="preserve">Produksjon av koster og børster             </t>
  </si>
  <si>
    <t xml:space="preserve">Annen industriproduksjon ikke nevnt annet sted            </t>
  </si>
  <si>
    <t xml:space="preserve">Reparasjon og vedlikehold av bearbeidede metallprodukter            </t>
  </si>
  <si>
    <t xml:space="preserve">Reparasjon og vedlikehold av maskiner             </t>
  </si>
  <si>
    <t xml:space="preserve">Reparasjon og vedlikehold av elektronisk og optisk utstyr          </t>
  </si>
  <si>
    <t xml:space="preserve">Reparasjon og vedlikehold av elektrisk utstyr            </t>
  </si>
  <si>
    <t xml:space="preserve">Reparasjon og vedlikehold av sivile skip og båter          </t>
  </si>
  <si>
    <t xml:space="preserve">Reparasjon og vedlikehold av sivile luft- og romfartøy          </t>
  </si>
  <si>
    <t xml:space="preserve">Reparasjon og vedlikehold av andre sivile transportmidler           </t>
  </si>
  <si>
    <t xml:space="preserve">Reparasjon og vedlikehold av militære stridskjøretøy, skip, båter, luft- og romfartøy       </t>
  </si>
  <si>
    <t xml:space="preserve">Reparasjon og vedlikehold av annet utstyr            </t>
  </si>
  <si>
    <t xml:space="preserve">Installasjon av industrimaskiner og -utstyr </t>
  </si>
  <si>
    <t xml:space="preserve">Produksjon av elektrisitet fra ikke-fornybare kilder            </t>
  </si>
  <si>
    <t xml:space="preserve">Produksjon av elektrisitet fra vannkraft             </t>
  </si>
  <si>
    <t xml:space="preserve">Produksjon av elektrisitet fra vindkraft             </t>
  </si>
  <si>
    <t xml:space="preserve">Produksjon av elektrisitet fra solenergi             </t>
  </si>
  <si>
    <t xml:space="preserve">Produksjon av elektrisitet fra fornybare kilder ikke nevnt annet sted        </t>
  </si>
  <si>
    <t xml:space="preserve">Overføring av elektrisitet               </t>
  </si>
  <si>
    <t xml:space="preserve">Distribusjon av elektrisitet               </t>
  </si>
  <si>
    <t xml:space="preserve">Handel med elektrisitet               </t>
  </si>
  <si>
    <t xml:space="preserve">Lagring av elektrisitet               </t>
  </si>
  <si>
    <t xml:space="preserve">Produksjon av gass               </t>
  </si>
  <si>
    <t xml:space="preserve">Distribusjon av gass gjennom ledningsnett              </t>
  </si>
  <si>
    <t xml:space="preserve">Handel med gass gjennom ledningsnett             </t>
  </si>
  <si>
    <t xml:space="preserve">Lagring av gass som del av distribusjonstjenester           </t>
  </si>
  <si>
    <t xml:space="preserve">Vannbåren og luftbåren varme- og kjøleforsyning            </t>
  </si>
  <si>
    <t xml:space="preserve">Aktiviteter til meglere og agenter knyttet til elektrisk kraft og naturgass       </t>
  </si>
  <si>
    <t xml:space="preserve">Uttak fra kilde, rensing og distribusjon av vann          </t>
  </si>
  <si>
    <t xml:space="preserve">Oppsamling og behandling av avløpsvann             </t>
  </si>
  <si>
    <t xml:space="preserve">Innsamling av ikke-farlig avfall              </t>
  </si>
  <si>
    <t xml:space="preserve">Innsamling av farlig avfall              </t>
  </si>
  <si>
    <t xml:space="preserve">Materialgjenvinning                 </t>
  </si>
  <si>
    <t xml:space="preserve">Energigjenvinning                 </t>
  </si>
  <si>
    <t xml:space="preserve">Annen gjenvinning av avfall              </t>
  </si>
  <si>
    <t xml:space="preserve">Forbrenning av avfall uten energigjenvinning             </t>
  </si>
  <si>
    <t xml:space="preserve">Drift av deponi og permanent lagring av avfall          </t>
  </si>
  <si>
    <t xml:space="preserve">Annen avfallshåndtering uten gjenvinning              </t>
  </si>
  <si>
    <t xml:space="preserve">Miljøutbedring, opprydding og lignende aktivitet         </t>
  </si>
  <si>
    <t xml:space="preserve">Oppføring av bygninger               </t>
  </si>
  <si>
    <t xml:space="preserve">Bygging av veier og motorveier             </t>
  </si>
  <si>
    <t xml:space="preserve">Bygging av jernbaner og undergrunnsbaner             </t>
  </si>
  <si>
    <t xml:space="preserve">Bygging av broer og tunneler             </t>
  </si>
  <si>
    <t xml:space="preserve">Bygging av vann- og kloakkanlegg             </t>
  </si>
  <si>
    <t xml:space="preserve">Bygging av anlegg for elektrisitet og telekommunikasjon til sjøs         </t>
  </si>
  <si>
    <t xml:space="preserve">Bygging av anlegg for elektrisitet og telekommunikasjon på land         </t>
  </si>
  <si>
    <t xml:space="preserve">Bygging av havne- og damanlegg             </t>
  </si>
  <si>
    <t xml:space="preserve">Bygging av andre anlegg ikke nevnt annet sted          </t>
  </si>
  <si>
    <t xml:space="preserve">Riving av bygninger og andre byggverk            </t>
  </si>
  <si>
    <t xml:space="preserve">Grunnarbeid                 </t>
  </si>
  <si>
    <t xml:space="preserve">Prøveboring                 </t>
  </si>
  <si>
    <t xml:space="preserve">Elektrisk installasjonsarbeid                </t>
  </si>
  <si>
    <t xml:space="preserve">VVS-arbeid                 </t>
  </si>
  <si>
    <t xml:space="preserve">Installasjon av isoleringsmateriale               </t>
  </si>
  <si>
    <t xml:space="preserve">Annet installasjonsarbeid                </t>
  </si>
  <si>
    <t xml:space="preserve">Stukkatørarbeid og pussing               </t>
  </si>
  <si>
    <t xml:space="preserve">Snekkerarbeid                 </t>
  </si>
  <si>
    <t xml:space="preserve">Gulvlegging og tapetsering               </t>
  </si>
  <si>
    <t xml:space="preserve">Maler- og glassarbeid               </t>
  </si>
  <si>
    <t xml:space="preserve">Annen ferdiggjøring av bygninger              </t>
  </si>
  <si>
    <t xml:space="preserve">Takarbeid                 </t>
  </si>
  <si>
    <t xml:space="preserve">Annen spesialisert byggevirksomhet i forbindelse med oppføring av bygninger         </t>
  </si>
  <si>
    <t xml:space="preserve">Spesialisert byggevirksomhet i forbindelse med anleggsarbeid            </t>
  </si>
  <si>
    <t xml:space="preserve">Formidlingstjenester innenfor spesialisert bygge- og anleggsvirksomhet            </t>
  </si>
  <si>
    <t xml:space="preserve">Murerarbeid                 </t>
  </si>
  <si>
    <t xml:space="preserve">Annen spesialisert bygge- og anleggsvirksomhet ikke nevnt annet sted            </t>
  </si>
  <si>
    <t xml:space="preserve">Agenturhandel med jordbruksråvarer, levende dyr, tekstilråvarer og halvfabrikater          </t>
  </si>
  <si>
    <t xml:space="preserve">Agenturhandel med brensel, drivstoff, malm, metaller og industrikjemikalier          </t>
  </si>
  <si>
    <t xml:space="preserve">Agenturhandel med tømmer, trelast og byggevarer            </t>
  </si>
  <si>
    <t xml:space="preserve">Agenturhandel med maskiner, produksjonsutstyr, båter og luftfartøy           </t>
  </si>
  <si>
    <t xml:space="preserve">Agenturhandel med møbler, husholdningsvarer og jernvarer            </t>
  </si>
  <si>
    <t xml:space="preserve">Agenturhandel med tekstiler, klær, pelsskinn, skotøy og lærvarer          </t>
  </si>
  <si>
    <t xml:space="preserve">Agenturhandel med nærings- og nytelsesmidler             </t>
  </si>
  <si>
    <t xml:space="preserve">Agenturhandel med spesialisert vareutvalg ellers             </t>
  </si>
  <si>
    <t xml:space="preserve">Agenturhandel med bredt vareutvalg              </t>
  </si>
  <si>
    <t xml:space="preserve">Engroshandel med korn, råtobakk, såvarer og fôrvarer           </t>
  </si>
  <si>
    <t xml:space="preserve">Engroshandel med blomster og planter             </t>
  </si>
  <si>
    <t xml:space="preserve">Engroshandel med levende dyr              </t>
  </si>
  <si>
    <t xml:space="preserve">Engroshandel med huder, skinn og lær            </t>
  </si>
  <si>
    <t xml:space="preserve">Engroshandel med frukt og grønnsaker             </t>
  </si>
  <si>
    <t xml:space="preserve">Engroshandel med kjøtt og kjøttvarer             </t>
  </si>
  <si>
    <t xml:space="preserve">Engroshandel med fisk, skalldyr og bløtdyr            </t>
  </si>
  <si>
    <t xml:space="preserve">Engroshandel med drikkevarer               </t>
  </si>
  <si>
    <t xml:space="preserve">Engroshandel med tobakksvarer               </t>
  </si>
  <si>
    <t xml:space="preserve">Engroshandel med sukker, sjokolade og sukkervarer            </t>
  </si>
  <si>
    <t xml:space="preserve">Engroshandel med kaffe, te, kakao og krydder           </t>
  </si>
  <si>
    <t xml:space="preserve">Engroshandel med andre næringsmidler              </t>
  </si>
  <si>
    <t xml:space="preserve">Engroshandel med bredt utvalg av nærings- og nytelsesmidler          </t>
  </si>
  <si>
    <t xml:space="preserve">Engroshandel med tekstiler og utstyrsvarer             </t>
  </si>
  <si>
    <t xml:space="preserve">Engroshandel med klær og skotøy             </t>
  </si>
  <si>
    <t xml:space="preserve">Engroshandel med elektriske husholdningsapparater              </t>
  </si>
  <si>
    <t xml:space="preserve">Engroshandel med kjøkkenutstyr av porselen, glass og steintøy og rengjøringsmidler        </t>
  </si>
  <si>
    <t xml:space="preserve">Engroshandel med parfyme og kosmetikk             </t>
  </si>
  <si>
    <t xml:space="preserve">Engroshandel med apotekvarer og medisinske varer            </t>
  </si>
  <si>
    <t xml:space="preserve">Engroshandel med husholdnings-, kontor- og butikkmøbler, gulvtepper og belysningsutstyr         </t>
  </si>
  <si>
    <t xml:space="preserve">Engroshandel med klokker, ur og smykker            </t>
  </si>
  <si>
    <t xml:space="preserve">Engroshandel med andre husholdningsvarer              </t>
  </si>
  <si>
    <t xml:space="preserve">Engroshandel med informasjons- og kommunikasjonsteknologiutstyr             </t>
  </si>
  <si>
    <t xml:space="preserve">Engroshandel med maskiner og utstyr til jordbruk og skogbruk         </t>
  </si>
  <si>
    <t xml:space="preserve">Engroshandel med maskinverktøy               </t>
  </si>
  <si>
    <t xml:space="preserve">Engroshandel med maskiner og utstyr til bergverksdrift, olje- og gassutvinning og bygge- og anleggsvirksomhet    </t>
  </si>
  <si>
    <t xml:space="preserve">Engroshandel med maskiner og utstyr ellers            </t>
  </si>
  <si>
    <t xml:space="preserve">Engroshandel med motorvogner               </t>
  </si>
  <si>
    <t xml:space="preserve">Engroshandel med deler og utstyr for motorvogner           </t>
  </si>
  <si>
    <t xml:space="preserve">Engroshandel med motorsykler og tilhørende deler og utstyr          </t>
  </si>
  <si>
    <t xml:space="preserve">Engroshandel med drivstoff, brensel og beslektede produkter             </t>
  </si>
  <si>
    <t xml:space="preserve">Engroshandel med metaller og metallholdig malm            </t>
  </si>
  <si>
    <t xml:space="preserve">Engroshandel med tømmer, trelast, byggevarer og sanitærutstyr           </t>
  </si>
  <si>
    <t xml:space="preserve">Engroshandel med jernvarer, rørleggerartikler og oppvarmingsutstyr            </t>
  </si>
  <si>
    <t xml:space="preserve">Engroshandel med kjemiske produkter              </t>
  </si>
  <si>
    <t xml:space="preserve">Engroshandel med innsatsvarer ellers              </t>
  </si>
  <si>
    <t xml:space="preserve">Engroshandel med avfall og skrap             </t>
  </si>
  <si>
    <t xml:space="preserve">Engroshandel med spesialisert vareutvalg ikke nevnt annet sted          </t>
  </si>
  <si>
    <t xml:space="preserve">Uspesifisert engroshandel                </t>
  </si>
  <si>
    <t xml:space="preserve">Detaljhandel med bredt vareutvalg med hovedvekt på nærings- og nytelsesmidler        </t>
  </si>
  <si>
    <t xml:space="preserve">Detaljhandel med bredt vareutvalg ellers             </t>
  </si>
  <si>
    <t xml:space="preserve">Detaljhandel med frukt og grønnsaker             </t>
  </si>
  <si>
    <t xml:space="preserve">Detaljhandel med kjøtt og kjøttvarer             </t>
  </si>
  <si>
    <t xml:space="preserve">Detaljhandel med fisk, skalldyr og bløtdyr            </t>
  </si>
  <si>
    <t xml:space="preserve">Detaljhandel med bakervarer, konditorvarer og sukkervarer            </t>
  </si>
  <si>
    <t xml:space="preserve">Detaljhandel med drikkevarer               </t>
  </si>
  <si>
    <t xml:space="preserve">Detaljhandel med tobakksvarer               </t>
  </si>
  <si>
    <t xml:space="preserve">Detaljhandel med nærings- og nytelsesmidler ellers            </t>
  </si>
  <si>
    <t xml:space="preserve">Detaljhandel med drivstoff til motorvogner             </t>
  </si>
  <si>
    <t xml:space="preserve">Detaljhandel med informasjons- og kommunikasjonsteknologiutstyr             </t>
  </si>
  <si>
    <t xml:space="preserve">Detaljhandel med tekstiler og utstyrsvarer             </t>
  </si>
  <si>
    <t xml:space="preserve">Detaljhandel med jernvarer, byggevarer, fargevarer og glass           </t>
  </si>
  <si>
    <t xml:space="preserve">Detaljhandel med tapet, gulvtepper og gulvbelegg            </t>
  </si>
  <si>
    <t xml:space="preserve">Detaljhandel med elektriske husholdningsapparater              </t>
  </si>
  <si>
    <t xml:space="preserve">Detaljhandel med møbler, gjelder også madrasser            </t>
  </si>
  <si>
    <t xml:space="preserve">Detaljhandel med belysningsartikler               </t>
  </si>
  <si>
    <t xml:space="preserve">Detaljhandel med husholdningsredskaper og bestikk, servise, glassvarer, porselen og keramikk        </t>
  </si>
  <si>
    <t xml:space="preserve">Detaljhandel med innredningsartikler ikke nevnt annet sted          </t>
  </si>
  <si>
    <t xml:space="preserve">Detaljhandel med bøker               </t>
  </si>
  <si>
    <t xml:space="preserve">Detaljhandel med aviser og papirvarer             </t>
  </si>
  <si>
    <t xml:space="preserve">Detaljhandel med sportsvarer               </t>
  </si>
  <si>
    <t xml:space="preserve">Detaljhandel med fritidsbåter og tilhørende utstyr             </t>
  </si>
  <si>
    <t xml:space="preserve">Detaljhandel med spill og leker             </t>
  </si>
  <si>
    <t xml:space="preserve">Detaljhandel med kulturvarer ikke nevnt annet sted          </t>
  </si>
  <si>
    <t xml:space="preserve">Detaljhandel med klær               </t>
  </si>
  <si>
    <t xml:space="preserve">Detaljhandel med skotøy og lærvarer             </t>
  </si>
  <si>
    <t xml:space="preserve">Detaljhandel med apotekvarer               </t>
  </si>
  <si>
    <t xml:space="preserve">Detaljhandel med medisinske og ortopediske artikler            </t>
  </si>
  <si>
    <t xml:space="preserve">Detaljhandel med kosmetikk og toalettartikler             </t>
  </si>
  <si>
    <t xml:space="preserve">Detaljhandel med blomster, planter, gjødsel og plantevernmidler               </t>
  </si>
  <si>
    <t xml:space="preserve">Detaljhandel med kjæledyr og varer til kjæledyr           </t>
  </si>
  <si>
    <t xml:space="preserve">Detaljhandel med ur, klokker og smykker            </t>
  </si>
  <si>
    <t xml:space="preserve">Annen detaljhandel med andre nye varer                </t>
  </si>
  <si>
    <t xml:space="preserve">Detaljhandel med brukte varer              </t>
  </si>
  <si>
    <t xml:space="preserve">Detaljhandel med motorvogner               </t>
  </si>
  <si>
    <t xml:space="preserve">Detaljhandel med deler og utstyr til motorvogner           </t>
  </si>
  <si>
    <t xml:space="preserve">Detaljhandel med motorsykler og tilhørende deler og utstyr          </t>
  </si>
  <si>
    <t xml:space="preserve">Formidlingstjenester tilknyttet detaljhandel med bredt vareutvalg            </t>
  </si>
  <si>
    <t xml:space="preserve">Formidlingstjenester tilknyttet detaljhandel med spesialisert vareutvalg            </t>
  </si>
  <si>
    <t xml:space="preserve">Passasjertransport med jernbane               </t>
  </si>
  <si>
    <t xml:space="preserve">Passasjertransport med sporvei               </t>
  </si>
  <si>
    <t xml:space="preserve">Godstransport med jernbane               </t>
  </si>
  <si>
    <t xml:space="preserve">Passasjertransport med rutebil               </t>
  </si>
  <si>
    <t xml:space="preserve">Passasjertransport utenom rutetabell               </t>
  </si>
  <si>
    <t xml:space="preserve">Passasjertransport på forespørsel utført av fører med kjøretøy          </t>
  </si>
  <si>
    <t xml:space="preserve">Passasjertransport med kabelbaner og skiheiser             </t>
  </si>
  <si>
    <t xml:space="preserve">Annen landtransport med passasjerer ikke nevnt annet sted           </t>
  </si>
  <si>
    <t xml:space="preserve">Godstransport på vei               </t>
  </si>
  <si>
    <t xml:space="preserve">Flyttetransport                 </t>
  </si>
  <si>
    <t xml:space="preserve">Rørtransport                 </t>
  </si>
  <si>
    <t xml:space="preserve">Utenriks sjøfart med passasjerer              </t>
  </si>
  <si>
    <t xml:space="preserve">Innenriks kystruter med passasjerer              </t>
  </si>
  <si>
    <t>Kysttrafikk med passasjerer ikke nevnt annet sted</t>
  </si>
  <si>
    <t xml:space="preserve">Utenriks sjøfart med gods              </t>
  </si>
  <si>
    <t xml:space="preserve">Innenriks sjøfart med gods              </t>
  </si>
  <si>
    <t xml:space="preserve">Forsyning for offshore               </t>
  </si>
  <si>
    <t xml:space="preserve">Passasjertransport på elver og innsjøer             </t>
  </si>
  <si>
    <t xml:space="preserve">Godstransport på elver og innsjøer             </t>
  </si>
  <si>
    <t xml:space="preserve">Lufttransport med passasjerer               </t>
  </si>
  <si>
    <t xml:space="preserve">Lufttransport med gods               </t>
  </si>
  <si>
    <t xml:space="preserve">Romfart                 </t>
  </si>
  <si>
    <t xml:space="preserve">Lagring                 </t>
  </si>
  <si>
    <t xml:space="preserve">Drift av gods- og transportsentraler             </t>
  </si>
  <si>
    <t xml:space="preserve">Drift av parkeringsplasser og parkeringshus             </t>
  </si>
  <si>
    <t xml:space="preserve">Tjenester tilknyttet landtransport ikke nevnt annet sted           </t>
  </si>
  <si>
    <t xml:space="preserve">Andre tjenester tilknyttet sjøtransport              </t>
  </si>
  <si>
    <t xml:space="preserve">Andre tjenester tilknyttet lufttransport              </t>
  </si>
  <si>
    <t xml:space="preserve">Lasting og lossing               </t>
  </si>
  <si>
    <t xml:space="preserve">Logistikktjenester                 </t>
  </si>
  <si>
    <t xml:space="preserve">Andre støttetjenester for transport              </t>
  </si>
  <si>
    <t xml:space="preserve">Formidlingstjenester tilknyttet godstransport via skip             </t>
  </si>
  <si>
    <t>Formidlingstjenester tilknyttet godstransport via jernbane, luftfartøy eller på vei</t>
  </si>
  <si>
    <t xml:space="preserve">Formidlingstjenester tilknyttet passasjertransport               </t>
  </si>
  <si>
    <t xml:space="preserve">Landsdekkende posttjenester                </t>
  </si>
  <si>
    <t xml:space="preserve">Andre post- og budtjenester              </t>
  </si>
  <si>
    <t xml:space="preserve">Formidlingstjenester tilknyttet post- og budtjenester             </t>
  </si>
  <si>
    <t>Drift av hoteller</t>
  </si>
  <si>
    <t xml:space="preserve">Drift av vandrerhjem og ferieleiligheter             </t>
  </si>
  <si>
    <t xml:space="preserve">Drift av campingplasser               </t>
  </si>
  <si>
    <t xml:space="preserve">Formidlingstjenester tilknyttet overnattingsvirksomhet               </t>
  </si>
  <si>
    <t xml:space="preserve">Annen overnattingsvirksomhet                </t>
  </si>
  <si>
    <t xml:space="preserve">Drift av restauranter              </t>
  </si>
  <si>
    <t xml:space="preserve">Drift av mobile serveringssteder                </t>
  </si>
  <si>
    <t xml:space="preserve">Catering for arrangementer               </t>
  </si>
  <si>
    <t xml:space="preserve">Kantinedrift og annen cateringvirksomhet              </t>
  </si>
  <si>
    <t xml:space="preserve">Drift av barer               </t>
  </si>
  <si>
    <t xml:space="preserve">Formidlingstjenester tilknyttet serveringsvirksomhet               </t>
  </si>
  <si>
    <t xml:space="preserve">Utgivelse av bøker               </t>
  </si>
  <si>
    <t xml:space="preserve">Utgivelse av aviser               </t>
  </si>
  <si>
    <t xml:space="preserve">Utgivelse av blader og tidsskrifter             </t>
  </si>
  <si>
    <t xml:space="preserve">Utgivelsesvirksomhet ellers, unntatt utgivelse av programvare            </t>
  </si>
  <si>
    <t xml:space="preserve">Utgivelse av programvare for dataspill             </t>
  </si>
  <si>
    <t xml:space="preserve">Utgivelse av annen programvare              </t>
  </si>
  <si>
    <t xml:space="preserve">Produksjon av film, video og fjernsynsprogrammer            </t>
  </si>
  <si>
    <t xml:space="preserve">Etterarbeid knyttet til produksjon av film, video og fjernsynsprogrammer         </t>
  </si>
  <si>
    <t xml:space="preserve">Distribusjon av film og video        </t>
  </si>
  <si>
    <t xml:space="preserve">Filmfremvisning                 </t>
  </si>
  <si>
    <t xml:space="preserve">Produksjon og utgivelse av musikk- og lydopptak           </t>
  </si>
  <si>
    <t xml:space="preserve">Radiokringkasting og distribuering av musikk og andre lydmedier          </t>
  </si>
  <si>
    <t xml:space="preserve">Fjernsynsprogramvirksomhet, kringkasting og distribuering av audiovisuelle medier           </t>
  </si>
  <si>
    <t xml:space="preserve">Nyhetsbyråvirksomhet      </t>
  </si>
  <si>
    <t xml:space="preserve">Annen virksomhet for distribuering av innhold            </t>
  </si>
  <si>
    <t xml:space="preserve">Kabelbasert, satellittbasert og trådløs telekommunikasjon             </t>
  </si>
  <si>
    <t xml:space="preserve">Videresalg av telekommunikasjon og formidlingstjenester tilknyttet telekommunikasjon           </t>
  </si>
  <si>
    <t xml:space="preserve">Telekommunikasjon ellers                </t>
  </si>
  <si>
    <t xml:space="preserve">Dataprogrammeringstjenester                 </t>
  </si>
  <si>
    <t xml:space="preserve">Konsulentvirksomhet tilknyttet informasjonsteknologi og forvaltning og drift av IT-systemer         </t>
  </si>
  <si>
    <t xml:space="preserve">Andre tjenester tilknyttet informasjonsteknologi              </t>
  </si>
  <si>
    <t>Datainfrastruktur, -behandling, -lagring og tilknyttede tjenester</t>
  </si>
  <si>
    <t xml:space="preserve">Drift av søkemotorer               </t>
  </si>
  <si>
    <t xml:space="preserve">Andre informasjonstjenester                </t>
  </si>
  <si>
    <t xml:space="preserve">Sentralbank                 </t>
  </si>
  <si>
    <t xml:space="preserve">Banker og kredittforetak               </t>
  </si>
  <si>
    <t xml:space="preserve">Holdingforetak i finanskonsern               </t>
  </si>
  <si>
    <t xml:space="preserve">Spesielle holdingselskaper                </t>
  </si>
  <si>
    <t xml:space="preserve">Verdipapirfond                 </t>
  </si>
  <si>
    <t xml:space="preserve">Alternative investeringsfond (AIF) som ikke er verdipapirfond           </t>
  </si>
  <si>
    <t xml:space="preserve">Finansstiftelser                 </t>
  </si>
  <si>
    <t xml:space="preserve">Egeninvesteringsselskaper i finansielle konsern og for offentlig forvaltning          </t>
  </si>
  <si>
    <t xml:space="preserve">Andre egeninvesteringsselskaper                </t>
  </si>
  <si>
    <t xml:space="preserve">Finansiell leasing                </t>
  </si>
  <si>
    <t xml:space="preserve">Annen kredittgivning                </t>
  </si>
  <si>
    <t xml:space="preserve">Annen finansieringsvirksomhet ikke nevnt annet sted            </t>
  </si>
  <si>
    <t xml:space="preserve">Livsforsikring                 </t>
  </si>
  <si>
    <t xml:space="preserve">Skadeforsikring                 </t>
  </si>
  <si>
    <t xml:space="preserve">Gjenforsikring                 </t>
  </si>
  <si>
    <t xml:space="preserve">Pensjonskasser                    </t>
  </si>
  <si>
    <t xml:space="preserve">Administrasjon av finansmarkeder               </t>
  </si>
  <si>
    <t xml:space="preserve">Verdipapirmegling                 </t>
  </si>
  <si>
    <t xml:space="preserve">Andre tjenester tilknyttet finansieringsvirksomhet og kollektive investeringsfond           </t>
  </si>
  <si>
    <t xml:space="preserve">Risiko- og skadevurdering               </t>
  </si>
  <si>
    <t xml:space="preserve">Forsikringsformidling                 </t>
  </si>
  <si>
    <t xml:space="preserve">Tjenester tilknyttet forsikringsvirksomhet ikke nevnt annet sted </t>
  </si>
  <si>
    <t xml:space="preserve">Fondsforvaltningsvirksomhet                 </t>
  </si>
  <si>
    <t xml:space="preserve">Kjøp og salg av egen fast eiendom            </t>
  </si>
  <si>
    <t xml:space="preserve">Utvikling og salg av byggeprosjekter              </t>
  </si>
  <si>
    <t xml:space="preserve">Utleie av egen eller leid fast eiendom             </t>
  </si>
  <si>
    <t xml:space="preserve">Eiendomsmegling og andre formidlingstjenester for eiendom            </t>
  </si>
  <si>
    <t xml:space="preserve">Eiendomsforvaltning på oppdrag               </t>
  </si>
  <si>
    <t xml:space="preserve">Juridisk tjenesteyting                </t>
  </si>
  <si>
    <t xml:space="preserve">Revisjon                 </t>
  </si>
  <si>
    <t>Regnskapsføring og bokføring</t>
  </si>
  <si>
    <t xml:space="preserve">Skatterådgivning                 </t>
  </si>
  <si>
    <t xml:space="preserve">Hovedkontortjenester                 </t>
  </si>
  <si>
    <t xml:space="preserve">Bedriftsrådgivning og annen administrativ rådgivning             </t>
  </si>
  <si>
    <t xml:space="preserve">Arkitektvirksomhet                 </t>
  </si>
  <si>
    <t xml:space="preserve">Byggeteknisk konsulentvirksomhet                </t>
  </si>
  <si>
    <t xml:space="preserve">Geologiske undersøkelser                </t>
  </si>
  <si>
    <t xml:space="preserve">Utarbeidelse av kart og oppmåling             </t>
  </si>
  <si>
    <t xml:space="preserve">Annen teknisk konsulentvirksomhet               </t>
  </si>
  <si>
    <t xml:space="preserve">Teknisk prøving og analyse              </t>
  </si>
  <si>
    <t>Forsknings- og eksperimentelt utviklingsarbeid innenfor naturvitenskap og teknikk</t>
  </si>
  <si>
    <t>Forsknings- og eksperimentelt utviklingsarbeid innenfor samfunnsvitenskap og humanistiske fag</t>
  </si>
  <si>
    <t xml:space="preserve">Reklamebyråvirksomhet                 </t>
  </si>
  <si>
    <t xml:space="preserve">Medieformidlingstjenester                 </t>
  </si>
  <si>
    <t xml:space="preserve">Markeds- og opinionsundersøkelser               </t>
  </si>
  <si>
    <t xml:space="preserve">PR og kommunikasjonstjenester               </t>
  </si>
  <si>
    <t xml:space="preserve">Industri-, produkt- og motedesignvirksomhet              </t>
  </si>
  <si>
    <t xml:space="preserve">Grafisk design og visuell kommunikasjonsdesign             </t>
  </si>
  <si>
    <t xml:space="preserve">Interiørdesignvirksomhet                 </t>
  </si>
  <si>
    <t xml:space="preserve">Annen spesialisert designvirksomhet               </t>
  </si>
  <si>
    <t xml:space="preserve">Fotografvirksomhet                 </t>
  </si>
  <si>
    <t xml:space="preserve">Oversettelses- og tolkevirksomhet               </t>
  </si>
  <si>
    <t xml:space="preserve">Patentmeglervirksomhet og markedsføringstjenester               </t>
  </si>
  <si>
    <t xml:space="preserve">All annen faglig, vitenskapelig og teknisk virksomhet ikke nevnt annet sted        </t>
  </si>
  <si>
    <t xml:space="preserve">Veterinærtjenester                 </t>
  </si>
  <si>
    <t xml:space="preserve">Utleie og leasing av biler og andre lette motorvogner         </t>
  </si>
  <si>
    <t xml:space="preserve">Utleie og leasing av lastebiler             </t>
  </si>
  <si>
    <t xml:space="preserve">Utleie og leasing av sports- og fritidsutstyr           </t>
  </si>
  <si>
    <t xml:space="preserve">Utleie og leasing av andre husholdningsvarer og varer til personlig bruk        </t>
  </si>
  <si>
    <t xml:space="preserve">Utleie og leasing av kontor- og datamaskiner           </t>
  </si>
  <si>
    <t xml:space="preserve">Utleie og leasing av sjøtransportmateriell             </t>
  </si>
  <si>
    <t xml:space="preserve">Utleie og leasing av lufttransportmateriell             </t>
  </si>
  <si>
    <t xml:space="preserve">Utleie og leasing av andre maskiner og annet utstyr og materiell ikke nevnt annet sted   </t>
  </si>
  <si>
    <t xml:space="preserve">Leasing av immateriell eiendom og lignende produkter, unntatt opphavsrettsbeskyttede verker        </t>
  </si>
  <si>
    <t xml:space="preserve">Formidlingstjenester tilknyttet utleie og leasing av biler, campingbiler og tilhengere        </t>
  </si>
  <si>
    <t xml:space="preserve">Formidlingstjenester tilknyttet utleie og leasing av andre materielle varer og immateriell eiendom og lignende produkter   </t>
  </si>
  <si>
    <t xml:space="preserve">Rekruttering og formidling av arbeidskraft             </t>
  </si>
  <si>
    <t xml:space="preserve">Utleie av arbeidskraft og andre personaladministrative tjenester              </t>
  </si>
  <si>
    <t xml:space="preserve">Reisebyråvirksomhet                 </t>
  </si>
  <si>
    <t>Aktiviteter utført av utflukts- og eventarrangører</t>
  </si>
  <si>
    <t xml:space="preserve">Reisearrangørvirksomhet ellers                </t>
  </si>
  <si>
    <t xml:space="preserve">Aktiviteter utført av turistkontorer og destinasjonsselskaper     </t>
  </si>
  <si>
    <t>Guide- og reiseledervirksomhet</t>
  </si>
  <si>
    <t xml:space="preserve">Etterforskningstjenester og private vakttjenester              </t>
  </si>
  <si>
    <t xml:space="preserve">Vakttjenester ikke nevnt annet sted             </t>
  </si>
  <si>
    <t xml:space="preserve">Kombinerte tjenester tilknyttet eiendomsdrift              </t>
  </si>
  <si>
    <t xml:space="preserve">Rengjøring av bygninger               </t>
  </si>
  <si>
    <t xml:space="preserve">Utvendig rengjøring av bygninger og industriell rengjøring           </t>
  </si>
  <si>
    <t xml:space="preserve">Annen rengjøringsvirksomhet og snømåking              </t>
  </si>
  <si>
    <t xml:space="preserve">Beplantning av hager og parkanlegg             </t>
  </si>
  <si>
    <t xml:space="preserve">Kontortjenester                 </t>
  </si>
  <si>
    <t xml:space="preserve">Telefonvakttjenester og telefonsalg               </t>
  </si>
  <si>
    <t xml:space="preserve">Kongress-, messe- og utstillingsvirksomhet              </t>
  </si>
  <si>
    <t xml:space="preserve">Formidlingstjenester tilknyttet forretningsmessig tjenesteyting ikke nevnt annet sted          </t>
  </si>
  <si>
    <t xml:space="preserve">Inkasso- og kredittopplysningsvirksomhet               </t>
  </si>
  <si>
    <t xml:space="preserve">Pakkevirksomhet                  </t>
  </si>
  <si>
    <t xml:space="preserve">Annen forretningsmessig tjenesteyting ikke nevnt annet sted           </t>
  </si>
  <si>
    <t xml:space="preserve">Generell offentlig administrasjon               </t>
  </si>
  <si>
    <t xml:space="preserve">Offentlig administrasjon tilknyttet helsestell, undervisning, kultur og annen sosial virksomhet        </t>
  </si>
  <si>
    <t xml:space="preserve">Offentlig administrasjon tilknyttet næringsvirksomhet og arbeidsmarked            </t>
  </si>
  <si>
    <t xml:space="preserve">Utenrikssaker                 </t>
  </si>
  <si>
    <t xml:space="preserve">Forsvarsaktiviteter                 </t>
  </si>
  <si>
    <t xml:space="preserve">Aktiviteter i rettsvesen og kriminalomsorg              </t>
  </si>
  <si>
    <t xml:space="preserve">Aktiviteter utført av politi- og påtalemyndighet            </t>
  </si>
  <si>
    <t xml:space="preserve">Brannvernaktiviteter                 </t>
  </si>
  <si>
    <t xml:space="preserve">Administrasjon av trygdeordninger underlagt offentlig forvaltning            </t>
  </si>
  <si>
    <t xml:space="preserve">Førskoleundervisning og drift av barnehager                </t>
  </si>
  <si>
    <t xml:space="preserve">Ordinær grunnskoleundervisning                </t>
  </si>
  <si>
    <t xml:space="preserve">Spesialskoleundervisning på grunnskolenivå               </t>
  </si>
  <si>
    <t xml:space="preserve">Videregående opplæring innenfor studieforberedende utdanningsprogram             </t>
  </si>
  <si>
    <t xml:space="preserve">Videregående opplæring innenfor yrkesfaglige utdanningsprogram             </t>
  </si>
  <si>
    <t xml:space="preserve">Undervisning innenfor kort høyere yrkesfaglig utdanning             </t>
  </si>
  <si>
    <t xml:space="preserve">Undervisning ved universiteter                  </t>
  </si>
  <si>
    <t xml:space="preserve">Undervisning ved vitenskapelige høgskoler              </t>
  </si>
  <si>
    <t xml:space="preserve">Undervisning ved andre høgskoler              </t>
  </si>
  <si>
    <t xml:space="preserve">Undervisning innenfor lang høyere yrkesfaglig utdanning            </t>
  </si>
  <si>
    <t xml:space="preserve">Undervisning innenfor idrett og rekreasjon             </t>
  </si>
  <si>
    <t xml:space="preserve">Kulturskoleundervisning til barn og unge             </t>
  </si>
  <si>
    <t xml:space="preserve">Annen undervisning innenfor kultur              </t>
  </si>
  <si>
    <t xml:space="preserve">Undervisning ved godkjente trafikkskoler   </t>
  </si>
  <si>
    <t xml:space="preserve">Annen trafikkskoleundervisning                </t>
  </si>
  <si>
    <t>Undervisning ved folkehøgskoler</t>
  </si>
  <si>
    <t xml:space="preserve">Undervisning i form av arbeidsmarkedskurs/arbeidsrettede kurs            </t>
  </si>
  <si>
    <t xml:space="preserve">Undervisning ved voksenopplæringssentre, aktiviteter i studieforbund og undervisning i form av frivillige organisasjoners kurs   </t>
  </si>
  <si>
    <t xml:space="preserve">Privatundervisning                 </t>
  </si>
  <si>
    <t xml:space="preserve">Undervisning innenfor religion               </t>
  </si>
  <si>
    <t>Aktiviteter utført ved leirskoler</t>
  </si>
  <si>
    <t xml:space="preserve">Annen undervisning ellers               </t>
  </si>
  <si>
    <t xml:space="preserve">Formidlingstjenester tilknyttet kurs og veiledere             </t>
  </si>
  <si>
    <t xml:space="preserve">Pedagogisk-psykologisk rådgivningstjeneste                </t>
  </si>
  <si>
    <t>Tjenester utført ved spesialpedagogiske kompetansesentra og tjenester utenom PPT</t>
  </si>
  <si>
    <t>Andre tjenester tilknyttet undervisning ikke nevnt annet sted</t>
  </si>
  <si>
    <t xml:space="preserve">Somatiske sykehustjenester                </t>
  </si>
  <si>
    <t xml:space="preserve">Psykiatriske sykehustjenester for voksne                </t>
  </si>
  <si>
    <t xml:space="preserve">Spesialisert rusbehandling             </t>
  </si>
  <si>
    <t xml:space="preserve">Psykiatriske sykehustjenester for barn og ungdom            </t>
  </si>
  <si>
    <t xml:space="preserve">Allmennlegetjenester                      </t>
  </si>
  <si>
    <t xml:space="preserve">Spesialiserte legetjenester, unntatt psykiatriske legetjenester              </t>
  </si>
  <si>
    <t xml:space="preserve">Psykiatriske legetjenester                 </t>
  </si>
  <si>
    <t xml:space="preserve">Tannlegetjenester                     </t>
  </si>
  <si>
    <t xml:space="preserve">Medisinske laboratorietjenester og bildediagnostikk              </t>
  </si>
  <si>
    <t xml:space="preserve">Ambulansetransport unntatt luftambulanse               </t>
  </si>
  <si>
    <t xml:space="preserve">Luftambulansetransport med fly eller helikopter              </t>
  </si>
  <si>
    <t xml:space="preserve">Psykolog- og psykoterapitjenester, unntatt legetjenester innenfor psykiatri           </t>
  </si>
  <si>
    <t xml:space="preserve">Sykepleietjenester og andre helsetjenester i hjemmet            </t>
  </si>
  <si>
    <t xml:space="preserve">Helsestasjons- og skolehelsetjenester                </t>
  </si>
  <si>
    <t xml:space="preserve">Fysioterapi- og ergoterapitjenester                 </t>
  </si>
  <si>
    <t>Aktiviteter innenfor tradisjonell, komplementær og alternativ medisin</t>
  </si>
  <si>
    <t xml:space="preserve">Formidlingstjenester tilknyttet lege-, tannlegetjenester og andre helsetjenester           </t>
  </si>
  <si>
    <t xml:space="preserve">Ortopedi- og fotterapitjenester               </t>
  </si>
  <si>
    <t xml:space="preserve">Forebyggende helsearbeid                </t>
  </si>
  <si>
    <t xml:space="preserve">Andre helsetjenester ellers               </t>
  </si>
  <si>
    <t>Tjenester i spesialinstitusjon innenfor helse- og omsorg</t>
  </si>
  <si>
    <t>Sykehjemstjenester</t>
  </si>
  <si>
    <t xml:space="preserve">Øyeblikkelig hjelp døgntilbud                 </t>
  </si>
  <si>
    <t>Tjenester i avlastningsboliger/-institusjoner</t>
  </si>
  <si>
    <t>Tjenester i barneboliger</t>
  </si>
  <si>
    <t xml:space="preserve">Helse- og omsorgstjenester i bofelleskap, samlokaliserte omsorgsboliger og lignende            </t>
  </si>
  <si>
    <t>Omsorgstjenester i botilbud for personer med psykiske helseproblemer og/eller rusmiddelproblemer</t>
  </si>
  <si>
    <t>Omsorgstjenester i botilbud for personer med utviklingshemming eller med tilsvarende funksjonsnedsettelse</t>
  </si>
  <si>
    <t xml:space="preserve">Omsorgstjenester i botilbud for eldre eller personer med fysisk funksjonsnedsettelse        </t>
  </si>
  <si>
    <t xml:space="preserve">Formidlingstjenester tilknyttet omsorgstjenester i botilbud             </t>
  </si>
  <si>
    <t>Tjenester i barneverninstitusjoner</t>
  </si>
  <si>
    <t>Asylmottakstjenester</t>
  </si>
  <si>
    <t>Andre botilbud innenfor sosiale tjenester ikke nevnt annet sted</t>
  </si>
  <si>
    <t xml:space="preserve">Praktisk bistand i hjemmet              </t>
  </si>
  <si>
    <t xml:space="preserve">Dagaktivitetstilbud tilpasset målgrupper               </t>
  </si>
  <si>
    <t>Tjenester i seniorsentre</t>
  </si>
  <si>
    <t xml:space="preserve">Brukerstyrt personlig assistanse (BPA)              </t>
  </si>
  <si>
    <t xml:space="preserve">Avlastning utenfor institusjon               </t>
  </si>
  <si>
    <t xml:space="preserve">Støttekontakt- og besøkstjeneste       </t>
  </si>
  <si>
    <t xml:space="preserve">Dagaktivitetstilbud for barn               </t>
  </si>
  <si>
    <t xml:space="preserve">Barneverntjenester                 </t>
  </si>
  <si>
    <t xml:space="preserve">Familieverntjenester                 </t>
  </si>
  <si>
    <t xml:space="preserve">Arbeidstrening og varig tilrettelagt arbeid             </t>
  </si>
  <si>
    <t>Velferdstjenester til sårbare grupper</t>
  </si>
  <si>
    <t xml:space="preserve">Sosialkontortjenester                 </t>
  </si>
  <si>
    <t xml:space="preserve">Andre sosialtjenester uten botilbud ellers              </t>
  </si>
  <si>
    <t xml:space="preserve">Skapende kunstnerisk virksomhet innenfor litteratur                </t>
  </si>
  <si>
    <t xml:space="preserve">Skapende kunstnerisk virksomhet innenfor komposisjon av musikk           </t>
  </si>
  <si>
    <t xml:space="preserve">Skapende kunstnerisk virksomhet innenfor visuell kunst            </t>
  </si>
  <si>
    <t xml:space="preserve">Annen kunstnerisk virksomhet               </t>
  </si>
  <si>
    <t xml:space="preserve">Utøvende kunstnerisk virksomhet og underholdningsvirksomhet innenfor musikk           </t>
  </si>
  <si>
    <t xml:space="preserve">Utøvende kunstnerisk virksomhet og underholdningsvirksomhet innenfor scenekunst           </t>
  </si>
  <si>
    <t xml:space="preserve">Annen utøvende kunstnerisk virksomhet og underholdningsvirksomhet ikke nevnt annet sted        </t>
  </si>
  <si>
    <t xml:space="preserve">Drift av lokaler tilknyttet kunstnerisk virksomhet og underholdningsvirksomhet          </t>
  </si>
  <si>
    <t xml:space="preserve">Andre tjenester tilknyttet kunstnerisk virksomhet og underholdningsvirksomhet              </t>
  </si>
  <si>
    <t xml:space="preserve">Drift av folkebiblioteker               </t>
  </si>
  <si>
    <t xml:space="preserve">Drift av fag- og forskningsbiblioteker             </t>
  </si>
  <si>
    <t xml:space="preserve">Drift av arkiver               </t>
  </si>
  <si>
    <t xml:space="preserve">Drift av kunst- og kunstindustrimuseer             </t>
  </si>
  <si>
    <t xml:space="preserve">Drift av kulturhistoriske museer              </t>
  </si>
  <si>
    <t xml:space="preserve">Drift av naturhistoriske, teknologiske og vitenskapshistoriske museer           </t>
  </si>
  <si>
    <t xml:space="preserve">Drift av historiske steder og monumenter            </t>
  </si>
  <si>
    <t xml:space="preserve">Konservering, restaurering og andre tjenester tilknyttet kulturarv           </t>
  </si>
  <si>
    <t xml:space="preserve">Drift av botaniske og zoologiske hager            </t>
  </si>
  <si>
    <t xml:space="preserve">Drift av naturreservater               </t>
  </si>
  <si>
    <t xml:space="preserve">Lotteri- og gamblingvirksomhet               </t>
  </si>
  <si>
    <t xml:space="preserve">Drift av idrettsanlegg               </t>
  </si>
  <si>
    <t>Aktiviteter i idrettslag og -klubber</t>
  </si>
  <si>
    <t xml:space="preserve">Treningssentervirksomhet         </t>
  </si>
  <si>
    <t xml:space="preserve">Sportsaktiviteter ikke nevnt annet sted             </t>
  </si>
  <si>
    <t xml:space="preserve">Drift av fornøyelses- og temaparker             </t>
  </si>
  <si>
    <t xml:space="preserve">Opplevelsesaktiviteter                   </t>
  </si>
  <si>
    <t xml:space="preserve">Fritidsvirksomhet ellers                </t>
  </si>
  <si>
    <t xml:space="preserve">Aktiviteter i næringslivs- og arbeidsgiverorganisasjoner             </t>
  </si>
  <si>
    <t xml:space="preserve">Aktiviteter i yrkessammenslutninger               </t>
  </si>
  <si>
    <t xml:space="preserve">Aktiviteter i arbeidstakerorganisasjoner               </t>
  </si>
  <si>
    <t xml:space="preserve">Aktiviteter i religiøse organisasjoner              </t>
  </si>
  <si>
    <t xml:space="preserve">Aktiviteter i partipolitiske organisasjoner              </t>
  </si>
  <si>
    <t>Aktiviteter i fond/legat som støtter veldedige og allmennyttige formål</t>
  </si>
  <si>
    <t xml:space="preserve">Aktiviteter i andre medlemsorganisasjoner ellers             </t>
  </si>
  <si>
    <t xml:space="preserve">Reparasjon og vedlikehold av datamaskiner og kommunikasjonsutstyr             </t>
  </si>
  <si>
    <t xml:space="preserve">Reparasjon og vedlikehold av elektronikk til husholdningsbruk             </t>
  </si>
  <si>
    <t xml:space="preserve">Reparasjon og vedlikehold av husholdningsvarer og hageredskaper             </t>
  </si>
  <si>
    <t xml:space="preserve">Reparasjon og vedlikehold av skotøy og lærvarer             </t>
  </si>
  <si>
    <t xml:space="preserve">Reparasjon og vedlikehold av møbler og boliginnredning             </t>
  </si>
  <si>
    <t xml:space="preserve">Reparasjon og vedlikehold av ur, klokker og smykker            </t>
  </si>
  <si>
    <t xml:space="preserve">Reparasjon og vedlikehold av andre husholdningsvarer og varer til personlig bruk ikke nevnt annet sted     </t>
  </si>
  <si>
    <t xml:space="preserve">Reparasjon og vedlikehold av motorvogner             </t>
  </si>
  <si>
    <t xml:space="preserve">Reparasjon og vedlikehold av motorsykler             </t>
  </si>
  <si>
    <t xml:space="preserve">Formidlingstjenester tilknyttet reparasjon og vedlikehold av datamaskiner, husholdningsvarer og varer til personlig bruk, og motorvogner og motorsykler </t>
  </si>
  <si>
    <t xml:space="preserve">Vaskeri- og renserivirksomhet               </t>
  </si>
  <si>
    <t xml:space="preserve">Frisering og barbering               </t>
  </si>
  <si>
    <t xml:space="preserve">Skjønnhetspleie                 </t>
  </si>
  <si>
    <t xml:space="preserve">Aktiviteter i dagspa, badstue og dampbad            </t>
  </si>
  <si>
    <t xml:space="preserve">Begravelsesbyråvirksomhet og lignende tjenester              </t>
  </si>
  <si>
    <t xml:space="preserve">Formidlingstjenester tilknyttet personlig tjenesteyting              </t>
  </si>
  <si>
    <t xml:space="preserve">Personlig tjenesteyting i husholdninger              </t>
  </si>
  <si>
    <t xml:space="preserve">Andre personlige tjenester ikke nevnt annet sted           </t>
  </si>
  <si>
    <t xml:space="preserve">Aktiviteter i borettslag og boligsameier      </t>
  </si>
  <si>
    <t xml:space="preserve">Lønnet arbeid i private husholdninger ellers            </t>
  </si>
  <si>
    <t xml:space="preserve">Annen vareproduksjon i private husholdninger til eget bruk          </t>
  </si>
  <si>
    <t xml:space="preserve">Annen tjenesteyting i privat husholdninger til eget bruk          </t>
  </si>
  <si>
    <t>Aktiviteter i internasjonale organisasjoner og organer</t>
  </si>
  <si>
    <t>Rørleggerarbeid</t>
  </si>
  <si>
    <t>Kuldeanlegg-, varmepumpearbeid og installasjon av peiser</t>
  </si>
  <si>
    <t>Ventilasjonsarbeid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</si>
</sst>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0"/>
    <numFmt numFmtId="166" formatCode="00000"/>
    <numFmt numFmtId="167" formatCode="0.0"/>
    <numFmt numFmtId="168" formatCode="_-* #,##0_-;\-* #,##0_-;_-* &quot;-&quot;??_-;_-@_-"/>
    <numFmt numFmtId="169" formatCode="0.0\ %"/>
  </numFmts>
  <fonts count="3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2"/>
      <name val="Arial"/>
      <family val="2"/>
    </font>
    <font>
      <b/>
      <sz val="11"/>
      <color rgb="FFC0000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rgb="FF334155"/>
      <name val="Calibri"/>
      <family val="2"/>
      <scheme val="minor"/>
    </font>
    <font>
      <sz val="11"/>
      <color rgb="FF3F3F46"/>
      <name val="Calibri"/>
      <family val="2"/>
      <scheme val="minor"/>
    </font>
    <font>
      <sz val="8"/>
      <color rgb="FFFF0000"/>
      <name val="Arial"/>
      <family val="2"/>
    </font>
    <font>
      <sz val="12"/>
      <color rgb="FFFF0000"/>
      <name val="Arial"/>
      <family val="2"/>
    </font>
    <font>
      <sz val="11"/>
      <color rgb="FF1E293B"/>
      <name val="Calibri"/>
      <family val="2"/>
      <scheme val="minor"/>
    </font>
    <font>
      <sz val="11"/>
      <color rgb="FF1F2937"/>
      <name val="Calibri"/>
      <family val="2"/>
      <scheme val="minor"/>
    </font>
    <font>
      <sz val="11"/>
      <color theme="1"/>
      <name val="Arial"/>
      <family val="2"/>
    </font>
    <font>
      <sz val="11"/>
      <color rgb="FF6A9955"/>
      <name val="Consolas"/>
      <family val="3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sz val="14"/>
      <color rgb="FF000000"/>
      <name val="Segoe UI"/>
      <family val="2"/>
    </font>
    <font>
      <sz val="10"/>
      <color rgb="FF0C0D0E"/>
      <name val="Var(--ff-mono)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8F0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CBD5E1"/>
        <bgColor indexed="64"/>
      </patternFill>
    </fill>
    <fill>
      <patternFill patternType="solid">
        <fgColor rgb="FFE5E7E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8FAFC"/>
        <bgColor indexed="64"/>
      </patternFill>
    </fill>
    <fill>
      <patternFill patternType="solid">
        <fgColor theme="2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rgb="FF94A3B8"/>
      </top>
      <bottom style="thin">
        <color rgb="FF94A3B8"/>
      </bottom>
      <diagonal/>
    </border>
    <border>
      <left style="hair">
        <color auto="1"/>
      </left>
      <right style="hair">
        <color auto="1"/>
      </right>
      <top style="thin">
        <color rgb="FFD1D5DB"/>
      </top>
      <bottom style="thin">
        <color rgb="FFD1D5DB"/>
      </bottom>
      <diagonal/>
    </border>
    <border>
      <left style="hair">
        <color auto="1"/>
      </left>
      <right style="hair">
        <color auto="1"/>
      </right>
      <top style="thin">
        <color rgb="FF94A3B8"/>
      </top>
      <bottom/>
      <diagonal/>
    </border>
    <border>
      <left style="hair">
        <color auto="1"/>
      </left>
      <right style="hair">
        <color auto="1"/>
      </right>
      <top style="thin">
        <color rgb="FFD1D5DB"/>
      </top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  <border>
      <left style="thin">
        <color rgb="FFD1D5DB"/>
      </left>
      <right/>
      <top style="thin">
        <color rgb="FFD1D5DB"/>
      </top>
      <bottom style="thin">
        <color rgb="FFD1D5DB"/>
      </bottom>
      <diagonal/>
    </border>
    <border>
      <left/>
      <right style="thin">
        <color rgb="FFD1D5DB"/>
      </right>
      <top style="thin">
        <color rgb="FFD1D5DB"/>
      </top>
      <bottom style="thin">
        <color rgb="FFD1D5DB"/>
      </bottom>
      <diagonal/>
    </border>
    <border>
      <left/>
      <right/>
      <top style="thin">
        <color rgb="FFD1D5DB"/>
      </top>
      <bottom style="thin">
        <color rgb="FFD1D5DB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4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</cellStyleXfs>
  <cellXfs count="154">
    <xf numFmtId="0" fontId="0" fillId="0" borderId="0" xfId="0"/>
    <xf numFmtId="0" fontId="1" fillId="0" borderId="0" xfId="0" applyFont="1"/>
    <xf numFmtId="0" fontId="2" fillId="0" borderId="0" xfId="0" applyFont="1"/>
    <xf numFmtId="0" fontId="9" fillId="4" borderId="1" xfId="2" applyFont="1" applyFill="1" applyBorder="1" applyAlignment="1" applyProtection="1">
      <alignment horizontal="right"/>
      <protection locked="0"/>
    </xf>
    <xf numFmtId="1" fontId="9" fillId="4" borderId="10" xfId="2" applyNumberFormat="1" applyFont="1" applyFill="1" applyBorder="1" applyAlignment="1" applyProtection="1">
      <alignment horizontal="right"/>
      <protection locked="0"/>
    </xf>
    <xf numFmtId="0" fontId="16" fillId="0" borderId="0" xfId="0" applyFont="1"/>
    <xf numFmtId="0" fontId="17" fillId="0" borderId="0" xfId="0" applyFont="1"/>
    <xf numFmtId="166" fontId="2" fillId="0" borderId="0" xfId="0" applyNumberFormat="1" applyFont="1"/>
    <xf numFmtId="166" fontId="1" fillId="0" borderId="0" xfId="0" applyNumberFormat="1" applyFont="1"/>
    <xf numFmtId="0" fontId="0" fillId="0" borderId="0" xfId="0" applyProtection="1">
      <protection locked="0"/>
    </xf>
    <xf numFmtId="1" fontId="0" fillId="0" borderId="13" xfId="0" applyNumberFormat="1" applyBorder="1" applyProtection="1">
      <protection locked="0"/>
    </xf>
    <xf numFmtId="0" fontId="0" fillId="0" borderId="13" xfId="0" applyBorder="1" applyProtection="1">
      <protection locked="0"/>
    </xf>
    <xf numFmtId="166" fontId="0" fillId="0" borderId="13" xfId="0" applyNumberFormat="1" applyBorder="1" applyProtection="1">
      <protection locked="0"/>
    </xf>
    <xf numFmtId="0" fontId="21" fillId="8" borderId="18" xfId="0" applyFont="1" applyFill="1" applyBorder="1" applyAlignment="1">
      <alignment horizontal="center" vertical="center"/>
    </xf>
    <xf numFmtId="0" fontId="24" fillId="9" borderId="19" xfId="0" applyFont="1" applyFill="1" applyBorder="1" applyAlignment="1" applyProtection="1">
      <alignment horizontal="center" vertical="center"/>
      <protection locked="0"/>
    </xf>
    <xf numFmtId="0" fontId="21" fillId="6" borderId="18" xfId="0" applyFont="1" applyFill="1" applyBorder="1" applyAlignment="1">
      <alignment horizontal="center" vertical="center"/>
    </xf>
    <xf numFmtId="0" fontId="25" fillId="9" borderId="18" xfId="0" applyFont="1" applyFill="1" applyBorder="1" applyAlignment="1" applyProtection="1">
      <alignment horizontal="left" vertical="center"/>
      <protection locked="0"/>
    </xf>
    <xf numFmtId="49" fontId="9" fillId="4" borderId="1" xfId="2" applyNumberFormat="1" applyFont="1" applyFill="1" applyBorder="1" applyAlignment="1" applyProtection="1">
      <alignment horizontal="left"/>
      <protection locked="0"/>
    </xf>
    <xf numFmtId="0" fontId="9" fillId="4" borderId="1" xfId="2" applyFont="1" applyFill="1" applyBorder="1" applyAlignment="1" applyProtection="1">
      <alignment horizontal="left"/>
      <protection locked="0"/>
    </xf>
    <xf numFmtId="0" fontId="0" fillId="13" borderId="0" xfId="0" applyFill="1"/>
    <xf numFmtId="0" fontId="21" fillId="6" borderId="18" xfId="0" applyFont="1" applyFill="1" applyBorder="1" applyAlignment="1">
      <alignment horizontal="left" vertical="center"/>
    </xf>
    <xf numFmtId="0" fontId="0" fillId="13" borderId="0" xfId="0" applyFill="1" applyAlignment="1">
      <alignment horizontal="right"/>
    </xf>
    <xf numFmtId="0" fontId="25" fillId="9" borderId="18" xfId="0" applyFont="1" applyFill="1" applyBorder="1" applyAlignment="1" applyProtection="1">
      <alignment horizontal="right" vertical="center"/>
      <protection locked="0"/>
    </xf>
    <xf numFmtId="49" fontId="25" fillId="9" borderId="18" xfId="0" applyNumberFormat="1" applyFont="1" applyFill="1" applyBorder="1" applyAlignment="1" applyProtection="1">
      <alignment horizontal="right" vertical="center"/>
      <protection locked="0"/>
    </xf>
    <xf numFmtId="14" fontId="25" fillId="9" borderId="18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right"/>
    </xf>
    <xf numFmtId="0" fontId="28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1" fontId="0" fillId="0" borderId="0" xfId="0" applyNumberFormat="1"/>
    <xf numFmtId="166" fontId="0" fillId="0" borderId="0" xfId="0" applyNumberFormat="1"/>
    <xf numFmtId="165" fontId="0" fillId="0" borderId="0" xfId="0" applyNumberFormat="1"/>
    <xf numFmtId="2" fontId="0" fillId="0" borderId="0" xfId="0" applyNumberFormat="1"/>
    <xf numFmtId="167" fontId="0" fillId="0" borderId="0" xfId="0" applyNumberFormat="1"/>
    <xf numFmtId="0" fontId="29" fillId="0" borderId="0" xfId="0" applyFont="1"/>
    <xf numFmtId="1" fontId="0" fillId="0" borderId="13" xfId="0" applyNumberFormat="1" applyBorder="1"/>
    <xf numFmtId="0" fontId="0" fillId="0" borderId="13" xfId="0" applyBorder="1"/>
    <xf numFmtId="166" fontId="0" fillId="0" borderId="13" xfId="0" applyNumberFormat="1" applyBorder="1"/>
    <xf numFmtId="165" fontId="0" fillId="0" borderId="13" xfId="0" applyNumberFormat="1" applyBorder="1"/>
    <xf numFmtId="2" fontId="0" fillId="0" borderId="13" xfId="0" applyNumberFormat="1" applyBorder="1"/>
    <xf numFmtId="167" fontId="0" fillId="0" borderId="13" xfId="0" applyNumberFormat="1" applyBorder="1"/>
    <xf numFmtId="0" fontId="20" fillId="5" borderId="14" xfId="0" applyFont="1" applyFill="1" applyBorder="1" applyAlignment="1">
      <alignment horizontal="left" vertical="top" wrapText="1"/>
    </xf>
    <xf numFmtId="0" fontId="21" fillId="6" borderId="15" xfId="0" applyFont="1" applyFill="1" applyBorder="1" applyAlignment="1">
      <alignment horizontal="left" vertical="top" wrapText="1"/>
    </xf>
    <xf numFmtId="0" fontId="20" fillId="7" borderId="1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14" fillId="2" borderId="0" xfId="1" applyFont="1" applyFill="1" applyAlignment="1">
      <alignment horizontal="left"/>
    </xf>
    <xf numFmtId="0" fontId="3" fillId="3" borderId="0" xfId="2" applyFont="1" applyFill="1"/>
    <xf numFmtId="0" fontId="10" fillId="3" borderId="0" xfId="5" applyFont="1" applyFill="1" applyAlignment="1">
      <alignment horizontal="left"/>
    </xf>
    <xf numFmtId="0" fontId="12" fillId="0" borderId="0" xfId="0" applyFont="1"/>
    <xf numFmtId="0" fontId="12" fillId="3" borderId="0" xfId="2" applyFont="1" applyFill="1"/>
    <xf numFmtId="0" fontId="12" fillId="4" borderId="0" xfId="2" applyFont="1" applyFill="1"/>
    <xf numFmtId="0" fontId="18" fillId="4" borderId="0" xfId="3" applyFont="1" applyFill="1" applyAlignment="1">
      <alignment horizontal="center"/>
    </xf>
    <xf numFmtId="0" fontId="13" fillId="4" borderId="0" xfId="0" applyFont="1" applyFill="1"/>
    <xf numFmtId="0" fontId="13" fillId="0" borderId="0" xfId="0" applyFont="1"/>
    <xf numFmtId="0" fontId="15" fillId="2" borderId="0" xfId="1" applyFont="1" applyFill="1" applyAlignment="1">
      <alignment horizontal="center"/>
    </xf>
    <xf numFmtId="0" fontId="12" fillId="4" borderId="0" xfId="0" applyFont="1" applyFill="1"/>
    <xf numFmtId="0" fontId="18" fillId="4" borderId="0" xfId="3" applyFont="1" applyFill="1"/>
    <xf numFmtId="0" fontId="7" fillId="3" borderId="0" xfId="5" applyFont="1" applyFill="1" applyAlignment="1">
      <alignment horizontal="left"/>
    </xf>
    <xf numFmtId="0" fontId="8" fillId="3" borderId="2" xfId="2" applyFont="1" applyFill="1" applyBorder="1" applyAlignment="1">
      <alignment vertical="center"/>
    </xf>
    <xf numFmtId="0" fontId="8" fillId="3" borderId="3" xfId="2" applyFont="1" applyFill="1" applyBorder="1" applyAlignment="1">
      <alignment vertical="center"/>
    </xf>
    <xf numFmtId="0" fontId="8" fillId="3" borderId="4" xfId="2" applyFont="1" applyFill="1" applyBorder="1" applyAlignment="1">
      <alignment vertical="center"/>
    </xf>
    <xf numFmtId="0" fontId="10" fillId="2" borderId="2" xfId="2" applyFont="1" applyFill="1" applyBorder="1"/>
    <xf numFmtId="0" fontId="10" fillId="2" borderId="3" xfId="2" applyFont="1" applyFill="1" applyBorder="1" applyAlignment="1">
      <alignment horizontal="left"/>
    </xf>
    <xf numFmtId="0" fontId="9" fillId="2" borderId="4" xfId="2" applyFont="1" applyFill="1" applyBorder="1"/>
    <xf numFmtId="49" fontId="9" fillId="2" borderId="7" xfId="2" applyNumberFormat="1" applyFont="1" applyFill="1" applyBorder="1" applyAlignment="1">
      <alignment horizontal="right"/>
    </xf>
    <xf numFmtId="0" fontId="10" fillId="2" borderId="11" xfId="2" applyFont="1" applyFill="1" applyBorder="1"/>
    <xf numFmtId="0" fontId="10" fillId="2" borderId="12" xfId="2" applyFont="1" applyFill="1" applyBorder="1" applyAlignment="1">
      <alignment horizontal="left"/>
    </xf>
    <xf numFmtId="0" fontId="10" fillId="2" borderId="9" xfId="2" applyFont="1" applyFill="1" applyBorder="1"/>
    <xf numFmtId="0" fontId="9" fillId="2" borderId="8" xfId="2" applyFont="1" applyFill="1" applyBorder="1" applyAlignment="1">
      <alignment horizontal="right"/>
    </xf>
    <xf numFmtId="0" fontId="9" fillId="2" borderId="0" xfId="2" applyFont="1" applyFill="1" applyAlignment="1">
      <alignment horizontal="right"/>
    </xf>
    <xf numFmtId="0" fontId="9" fillId="2" borderId="9" xfId="2" applyFont="1" applyFill="1" applyBorder="1" applyAlignment="1">
      <alignment horizontal="right"/>
    </xf>
    <xf numFmtId="14" fontId="9" fillId="2" borderId="1" xfId="2" applyNumberFormat="1" applyFont="1" applyFill="1" applyBorder="1" applyAlignment="1">
      <alignment horizontal="right"/>
    </xf>
    <xf numFmtId="0" fontId="10" fillId="2" borderId="10" xfId="2" applyFont="1" applyFill="1" applyBorder="1"/>
    <xf numFmtId="0" fontId="10" fillId="2" borderId="24" xfId="2" applyFont="1" applyFill="1" applyBorder="1"/>
    <xf numFmtId="0" fontId="23" fillId="0" borderId="0" xfId="0" applyFont="1" applyAlignment="1">
      <alignment horizontal="left"/>
    </xf>
    <xf numFmtId="0" fontId="11" fillId="11" borderId="5" xfId="0" applyFont="1" applyFill="1" applyBorder="1" applyAlignment="1">
      <alignment horizontal="left" indent="4"/>
    </xf>
    <xf numFmtId="0" fontId="11" fillId="11" borderId="6" xfId="7" applyNumberFormat="1" applyFont="1" applyFill="1" applyBorder="1" applyProtection="1"/>
    <xf numFmtId="0" fontId="11" fillId="11" borderId="5" xfId="0" applyFont="1" applyFill="1" applyBorder="1"/>
    <xf numFmtId="1" fontId="1" fillId="0" borderId="0" xfId="0" applyNumberFormat="1" applyFont="1"/>
    <xf numFmtId="0" fontId="11" fillId="11" borderId="11" xfId="0" applyFont="1" applyFill="1" applyBorder="1" applyAlignment="1">
      <alignment horizontal="left" indent="4"/>
    </xf>
    <xf numFmtId="0" fontId="11" fillId="11" borderId="9" xfId="7" applyNumberFormat="1" applyFont="1" applyFill="1" applyBorder="1" applyProtection="1"/>
    <xf numFmtId="0" fontId="12" fillId="0" borderId="0" xfId="0" applyFont="1" applyAlignment="1">
      <alignment horizontal="left"/>
    </xf>
    <xf numFmtId="0" fontId="11" fillId="0" borderId="0" xfId="0" applyFont="1"/>
    <xf numFmtId="0" fontId="11" fillId="11" borderId="25" xfId="0" applyFont="1" applyFill="1" applyBorder="1"/>
    <xf numFmtId="0" fontId="11" fillId="11" borderId="26" xfId="0" applyFont="1" applyFill="1" applyBorder="1"/>
    <xf numFmtId="0" fontId="11" fillId="11" borderId="6" xfId="0" applyFont="1" applyFill="1" applyBorder="1"/>
    <xf numFmtId="0" fontId="27" fillId="0" borderId="0" xfId="0" applyFont="1" applyAlignment="1">
      <alignment vertical="center"/>
    </xf>
    <xf numFmtId="0" fontId="11" fillId="11" borderId="11" xfId="0" applyFont="1" applyFill="1" applyBorder="1"/>
    <xf numFmtId="0" fontId="11" fillId="11" borderId="9" xfId="0" applyFont="1" applyFill="1" applyBorder="1"/>
    <xf numFmtId="0" fontId="23" fillId="0" borderId="0" xfId="0" applyFont="1"/>
    <xf numFmtId="0" fontId="0" fillId="0" borderId="0" xfId="0" applyAlignment="1">
      <alignment vertical="top"/>
    </xf>
    <xf numFmtId="0" fontId="10" fillId="2" borderId="23" xfId="2" applyFont="1" applyFill="1" applyBorder="1" applyAlignment="1">
      <alignment horizontal="right"/>
    </xf>
    <xf numFmtId="0" fontId="10" fillId="2" borderId="24" xfId="2" applyFont="1" applyFill="1" applyBorder="1" applyAlignment="1">
      <alignment horizontal="right"/>
    </xf>
    <xf numFmtId="0" fontId="11" fillId="0" borderId="0" xfId="0" applyFont="1" applyAlignment="1">
      <alignment horizontal="left"/>
    </xf>
    <xf numFmtId="0" fontId="26" fillId="0" borderId="0" xfId="0" applyFont="1"/>
    <xf numFmtId="0" fontId="20" fillId="7" borderId="19" xfId="0" applyFont="1" applyFill="1" applyBorder="1" applyAlignment="1">
      <alignment horizontal="center" vertical="center"/>
    </xf>
    <xf numFmtId="0" fontId="24" fillId="9" borderId="19" xfId="0" applyFont="1" applyFill="1" applyBorder="1" applyAlignment="1" applyProtection="1">
      <alignment horizontal="left" vertical="top" wrapText="1"/>
      <protection locked="0"/>
    </xf>
    <xf numFmtId="0" fontId="25" fillId="9" borderId="18" xfId="0" applyFont="1" applyFill="1" applyBorder="1" applyAlignment="1" applyProtection="1">
      <alignment horizontal="left" vertical="top" wrapText="1"/>
      <protection locked="0"/>
    </xf>
    <xf numFmtId="0" fontId="20" fillId="5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14" borderId="2" xfId="0" applyFont="1" applyFill="1" applyBorder="1" applyAlignment="1">
      <alignment horizontal="left"/>
    </xf>
    <xf numFmtId="0" fontId="1" fillId="14" borderId="3" xfId="0" applyFont="1" applyFill="1" applyBorder="1" applyAlignment="1">
      <alignment horizontal="right"/>
    </xf>
    <xf numFmtId="0" fontId="1" fillId="14" borderId="3" xfId="0" applyFont="1" applyFill="1" applyBorder="1"/>
    <xf numFmtId="0" fontId="1" fillId="14" borderId="4" xfId="0" applyFont="1" applyFill="1" applyBorder="1"/>
    <xf numFmtId="0" fontId="1" fillId="14" borderId="5" xfId="0" applyFont="1" applyFill="1" applyBorder="1" applyAlignment="1">
      <alignment horizontal="left"/>
    </xf>
    <xf numFmtId="0" fontId="1" fillId="14" borderId="0" xfId="0" applyFont="1" applyFill="1"/>
    <xf numFmtId="0" fontId="1" fillId="14" borderId="0" xfId="0" applyFont="1" applyFill="1" applyAlignment="1">
      <alignment horizontal="left"/>
    </xf>
    <xf numFmtId="0" fontId="1" fillId="14" borderId="6" xfId="0" applyFont="1" applyFill="1" applyBorder="1"/>
    <xf numFmtId="0" fontId="2" fillId="14" borderId="1" xfId="0" applyFont="1" applyFill="1" applyBorder="1" applyAlignment="1">
      <alignment horizontal="right"/>
    </xf>
    <xf numFmtId="0" fontId="1" fillId="14" borderId="12" xfId="0" applyFont="1" applyFill="1" applyBorder="1"/>
    <xf numFmtId="0" fontId="1" fillId="14" borderId="1" xfId="0" applyFont="1" applyFill="1" applyBorder="1"/>
    <xf numFmtId="0" fontId="1" fillId="14" borderId="9" xfId="0" applyFont="1" applyFill="1" applyBorder="1"/>
    <xf numFmtId="0" fontId="2" fillId="10" borderId="10" xfId="0" applyFont="1" applyFill="1" applyBorder="1"/>
    <xf numFmtId="0" fontId="2" fillId="10" borderId="23" xfId="0" applyFont="1" applyFill="1" applyBorder="1"/>
    <xf numFmtId="0" fontId="2" fillId="10" borderId="24" xfId="0" applyFont="1" applyFill="1" applyBorder="1"/>
    <xf numFmtId="0" fontId="17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166" fontId="2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12" borderId="27" xfId="0" applyFill="1" applyBorder="1"/>
    <xf numFmtId="1" fontId="22" fillId="4" borderId="29" xfId="3" applyNumberFormat="1" applyFont="1" applyFill="1" applyBorder="1" applyAlignment="1">
      <alignment horizontal="left"/>
    </xf>
    <xf numFmtId="0" fontId="22" fillId="4" borderId="29" xfId="3" applyFont="1" applyFill="1" applyBorder="1" applyAlignment="1">
      <alignment horizontal="left"/>
    </xf>
    <xf numFmtId="49" fontId="22" fillId="4" borderId="29" xfId="3" applyNumberFormat="1" applyFont="1" applyFill="1" applyBorder="1" applyAlignment="1">
      <alignment horizontal="left"/>
    </xf>
    <xf numFmtId="0" fontId="22" fillId="4" borderId="29" xfId="4" applyFont="1" applyFill="1" applyBorder="1" applyAlignment="1">
      <alignment horizontal="left"/>
    </xf>
    <xf numFmtId="16" fontId="22" fillId="4" borderId="29" xfId="3" quotePrefix="1" applyNumberFormat="1" applyFont="1" applyFill="1" applyBorder="1" applyAlignment="1">
      <alignment horizontal="left"/>
    </xf>
    <xf numFmtId="0" fontId="22" fillId="4" borderId="29" xfId="1" applyFont="1" applyFill="1" applyBorder="1" applyAlignment="1">
      <alignment horizontal="left"/>
    </xf>
    <xf numFmtId="0" fontId="12" fillId="0" borderId="29" xfId="0" applyFont="1" applyBorder="1" applyAlignment="1">
      <alignment horizontal="left"/>
    </xf>
    <xf numFmtId="0" fontId="22" fillId="4" borderId="0" xfId="0" applyFont="1" applyFill="1" applyAlignment="1">
      <alignment horizontal="left"/>
    </xf>
    <xf numFmtId="0" fontId="30" fillId="4" borderId="0" xfId="0" applyFont="1" applyFill="1" applyAlignment="1">
      <alignment horizontal="left"/>
    </xf>
    <xf numFmtId="0" fontId="30" fillId="4" borderId="29" xfId="0" applyFont="1" applyFill="1" applyBorder="1" applyAlignment="1">
      <alignment horizontal="left"/>
    </xf>
    <xf numFmtId="168" fontId="0" fillId="0" borderId="13" xfId="7" applyNumberFormat="1" applyFont="1" applyBorder="1" applyProtection="1">
      <protection locked="0"/>
    </xf>
    <xf numFmtId="0" fontId="0" fillId="0" borderId="13" xfId="6" applyNumberFormat="1" applyFont="1" applyFill="1" applyBorder="1" applyProtection="1">
      <protection locked="0"/>
    </xf>
    <xf numFmtId="0" fontId="0" fillId="0" borderId="13" xfId="7" applyNumberFormat="1" applyFont="1" applyFill="1" applyBorder="1" applyProtection="1">
      <protection locked="0"/>
    </xf>
    <xf numFmtId="10" fontId="11" fillId="11" borderId="7" xfId="6" applyNumberFormat="1" applyFont="1" applyFill="1" applyBorder="1" applyAlignment="1" applyProtection="1">
      <alignment horizontal="right"/>
    </xf>
    <xf numFmtId="10" fontId="11" fillId="11" borderId="6" xfId="6" applyNumberFormat="1" applyFont="1" applyFill="1" applyBorder="1" applyAlignment="1" applyProtection="1">
      <alignment horizontal="right"/>
    </xf>
    <xf numFmtId="10" fontId="11" fillId="11" borderId="28" xfId="6" applyNumberFormat="1" applyFont="1" applyFill="1" applyBorder="1" applyAlignment="1" applyProtection="1">
      <alignment horizontal="right"/>
    </xf>
    <xf numFmtId="10" fontId="11" fillId="11" borderId="9" xfId="6" applyNumberFormat="1" applyFont="1" applyFill="1" applyBorder="1" applyAlignment="1" applyProtection="1">
      <alignment horizontal="right"/>
    </xf>
    <xf numFmtId="0" fontId="0" fillId="0" borderId="13" xfId="6" applyNumberFormat="1" applyFont="1" applyBorder="1" applyProtection="1">
      <protection locked="0"/>
    </xf>
    <xf numFmtId="2" fontId="0" fillId="0" borderId="13" xfId="0" applyNumberFormat="1" applyBorder="1" applyProtection="1">
      <protection locked="0"/>
    </xf>
    <xf numFmtId="49" fontId="1" fillId="0" borderId="0" xfId="0" applyNumberFormat="1" applyFont="1"/>
    <xf numFmtId="49" fontId="2" fillId="10" borderId="23" xfId="0" applyNumberFormat="1" applyFont="1" applyFill="1" applyBorder="1"/>
    <xf numFmtId="166" fontId="31" fillId="0" borderId="30" xfId="0" applyNumberFormat="1" applyFont="1" applyBorder="1" applyAlignment="1">
      <alignment vertical="top"/>
    </xf>
    <xf numFmtId="0" fontId="32" fillId="0" borderId="18" xfId="0" applyFont="1" applyBorder="1" applyAlignment="1" applyProtection="1">
      <alignment horizontal="right" vertical="center"/>
      <protection locked="0"/>
    </xf>
    <xf numFmtId="0" fontId="10" fillId="2" borderId="24" xfId="2" applyFont="1" applyFill="1" applyBorder="1" applyAlignment="1">
      <alignment horizontal="left"/>
    </xf>
    <xf numFmtId="0" fontId="33" fillId="0" borderId="0" xfId="0" applyFont="1" applyAlignment="1">
      <alignment horizontal="justify" vertical="center" wrapText="1"/>
    </xf>
    <xf numFmtId="0" fontId="34" fillId="0" borderId="0" xfId="0" applyFont="1" applyAlignment="1">
      <alignment horizontal="left" vertical="center" wrapText="1"/>
    </xf>
    <xf numFmtId="169" fontId="25" fillId="9" borderId="18" xfId="6" applyNumberFormat="1" applyFont="1" applyFill="1" applyBorder="1" applyAlignment="1" applyProtection="1">
      <alignment horizontal="center" vertical="center"/>
      <protection locked="0"/>
    </xf>
    <xf numFmtId="0" fontId="10" fillId="2" borderId="10" xfId="2" applyFont="1" applyFill="1" applyBorder="1" applyAlignment="1">
      <alignment horizontal="left"/>
    </xf>
    <xf numFmtId="0" fontId="10" fillId="2" borderId="23" xfId="2" applyFont="1" applyFill="1" applyBorder="1" applyAlignment="1">
      <alignment horizontal="left"/>
    </xf>
    <xf numFmtId="0" fontId="10" fillId="2" borderId="24" xfId="2" applyFont="1" applyFill="1" applyBorder="1" applyAlignment="1">
      <alignment horizontal="left"/>
    </xf>
    <xf numFmtId="0" fontId="21" fillId="6" borderId="20" xfId="0" applyFont="1" applyFill="1" applyBorder="1" applyAlignment="1">
      <alignment horizontal="center" vertical="center"/>
    </xf>
    <xf numFmtId="0" fontId="21" fillId="6" borderId="22" xfId="0" applyFont="1" applyFill="1" applyBorder="1" applyAlignment="1">
      <alignment horizontal="center" vertical="center"/>
    </xf>
    <xf numFmtId="0" fontId="21" fillId="6" borderId="21" xfId="0" applyFont="1" applyFill="1" applyBorder="1" applyAlignment="1">
      <alignment horizontal="center" vertical="center"/>
    </xf>
  </cellXfs>
  <cellStyles count="8">
    <cellStyle name="Komma" xfId="7" builtinId="3"/>
    <cellStyle name="Normal" xfId="0" builtinId="0"/>
    <cellStyle name="Normal 18" xfId="3" xr:uid="{00000000-0005-0000-0000-000001000000}"/>
    <cellStyle name="Normal 7" xfId="1" xr:uid="{00000000-0005-0000-0000-000002000000}"/>
    <cellStyle name="Normal_Rapp800 mhp - endringer jan07 - endelig" xfId="2" xr:uid="{00000000-0005-0000-0000-000003000000}"/>
    <cellStyle name="Normal_Rappo062 2" xfId="4" xr:uid="{00000000-0005-0000-0000-000004000000}"/>
    <cellStyle name="Normal_Rapport-800-endret220307" xfId="5" xr:uid="{00000000-0005-0000-0000-000005000000}"/>
    <cellStyle name="Prosent" xfId="6" builtinId="5"/>
  </cellStyles>
  <dxfs count="34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0000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border outline="0">
        <top style="thin">
          <color theme="1"/>
        </top>
      </border>
    </dxf>
    <dxf>
      <border outline="0">
        <left style="thin">
          <color theme="1"/>
        </lef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numFmt numFmtId="166" formatCode="000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protection locked="1" hidden="0"/>
    </dxf>
    <dxf>
      <protection locked="1" hidden="0"/>
    </dxf>
    <dxf>
      <alignment horizontal="general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protection locked="1" hidden="0"/>
    </dxf>
    <dxf>
      <alignment horizontal="general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protection locked="1" hidden="0"/>
    </dxf>
    <dxf>
      <alignment horizontal="general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protection locked="1" hidden="0"/>
    </dxf>
    <dxf>
      <alignment horizontal="general" vertical="top" textRotation="0" wrapText="1" indent="0" justifyLastLine="0" shrinkToFit="0" readingOrder="0"/>
      <protection locked="1" hidden="0"/>
    </dxf>
    <dxf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0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9" defaultPivotStyle="PivotStyleLight16"/>
  <colors>
    <mruColors>
      <color rgb="FFC6EFCE"/>
      <color rgb="FFFF9F9F"/>
      <color rgb="FFD5EDFF"/>
      <color rgb="FFFFFF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C9AA56-0E9C-4E3E-B7E7-ADC446108A10}" name="Tabell1" displayName="Tabell1" ref="A1:B26" totalsRowShown="0" headerRowDxfId="33">
  <autoFilter ref="A1:B26" xr:uid="{4DC9AA56-0E9C-4E3E-B7E7-ADC446108A10}"/>
  <tableColumns count="2">
    <tableColumn id="1" xr3:uid="{864CF2E3-4856-4546-A16B-69AA0DF60955}" name="Sektorkode"/>
    <tableColumn id="2" xr3:uid="{58A1C194-96AF-4FC6-9B83-3CF467703AC7}" name="Sekto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A88AB4-6757-4C59-8BDC-8A8569D4B84D}" name="Tabell2" displayName="Tabell2" ref="D1:F1245" totalsRowShown="0">
  <autoFilter ref="D1:F1245" xr:uid="{49A88AB4-6757-4C59-8BDC-8A8569D4B84D}"/>
  <tableColumns count="3">
    <tableColumn id="1" xr3:uid="{AA947589-90B2-4DEE-A9EA-5595A3B89721}" name="Næringskode" dataDxfId="32"/>
    <tableColumn id="2" xr3:uid="{EB7C7965-C0A5-44EA-AD41-3E2433519BC3}" name="Næring" dataDxfId="31"/>
    <tableColumn id="3" xr3:uid="{EA34C64A-44B8-4599-8CD9-3BE64108740B}" name="Kortnavn Næring" dataDxfId="30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1FD7F3D-F89B-4976-8306-2C5E07E47554}" name="Tabell16" displayName="Tabell16" ref="A7:A32" totalsRowShown="0" headerRowDxfId="29" dataDxfId="28">
  <autoFilter ref="A7:A32" xr:uid="{4DC9AA56-0E9C-4E3E-B7E7-ADC446108A10}"/>
  <tableColumns count="1">
    <tableColumn id="1" xr3:uid="{4EA7AB7F-DFF0-416A-A22A-5242D55BE3CD}" name="Sektorkode" dataDxfId="2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2C43FC9-EE9F-4926-AFF6-E91D1A52EF0E}" name="Tabell8" displayName="Tabell8" ref="E7:E13" totalsRowShown="0" headerRowDxfId="26" dataDxfId="25">
  <autoFilter ref="E7:E13" xr:uid="{F2C43FC9-EE9F-4926-AFF6-E91D1A52EF0E}"/>
  <tableColumns count="1">
    <tableColumn id="1" xr3:uid="{98DE286A-54C0-415A-A6B0-2054CE9E1946}" name="Hovedtype sikkerhet (kategori 1 – 6)" dataDxfId="24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0E2182C-1E4E-495A-8110-E61CAE110933}" name="Tabell10" displayName="Tabell10" ref="G7:G12" totalsRowShown="0" headerRowDxfId="23" dataDxfId="22">
  <autoFilter ref="G7:G12" xr:uid="{60E2182C-1E4E-495A-8110-E61CAE110933}"/>
  <tableColumns count="1">
    <tableColumn id="1" xr3:uid="{776BE6B9-A5C3-48E4-9CEC-35711FAF0F34}" name="Segment næringseiendomsengasjementer" dataDxfId="21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AFAC58-2AB5-4041-8E6F-65DDF4ABAA62}" name="Tabell11" displayName="Tabell11" ref="I7:I9" totalsRowShown="0" headerRowDxfId="20" dataDxfId="19">
  <autoFilter ref="I7:I9" xr:uid="{00AFAC58-2AB5-4041-8E6F-65DDF4ABAA62}"/>
  <tableColumns count="1">
    <tableColumn id="1" xr3:uid="{0AB69EA7-645B-47E0-B209-A313875A3D2A}" name="SMB rabatt" dataDxfId="18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368BACA-E5D5-4CA8-9AB9-B3D8133A2525}" name="Tabell12" displayName="Tabell12" ref="K7:K9" totalsRowShown="0" headerRowDxfId="17" dataDxfId="16">
  <autoFilter ref="K7:K9" xr:uid="{5368BACA-E5D5-4CA8-9AB9-B3D8133A2525}"/>
  <tableColumns count="1">
    <tableColumn id="1" xr3:uid="{E0AB15A9-8B64-4E49-AED4-6FDA2838097A}" name="Størrelsesparameter" dataDxfId="15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0A2CA92-A621-4998-A8C3-0B8395DA0F52}" name="Tabell3" displayName="Tabell3" ref="C7:C1251" totalsRowShown="0" headerRowDxfId="14" dataDxfId="12" headerRowBorderDxfId="13" tableBorderDxfId="11" totalsRowBorderDxfId="10">
  <autoFilter ref="C7:C1251" xr:uid="{D0A2CA92-A621-4998-A8C3-0B8395DA0F52}"/>
  <tableColumns count="1">
    <tableColumn id="1" xr3:uid="{C6AD64C1-B8E2-4E4E-A17F-0AFC9688A73F}" name="Næringskode" dataDxfId="9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Finanstilsynet">
  <a:themeElements>
    <a:clrScheme name="Finanstilsynet">
      <a:dk1>
        <a:sysClr val="windowText" lastClr="000000"/>
      </a:dk1>
      <a:lt1>
        <a:sysClr val="window" lastClr="FFFFFF"/>
      </a:lt1>
      <a:dk2>
        <a:srgbClr val="006D66"/>
      </a:dk2>
      <a:lt2>
        <a:srgbClr val="72AFB6"/>
      </a:lt2>
      <a:accent1>
        <a:srgbClr val="000000"/>
      </a:accent1>
      <a:accent2>
        <a:srgbClr val="72AFB6"/>
      </a:accent2>
      <a:accent3>
        <a:srgbClr val="006D66"/>
      </a:accent3>
      <a:accent4>
        <a:srgbClr val="FAA844"/>
      </a:accent4>
      <a:accent5>
        <a:srgbClr val="46166B"/>
      </a:accent5>
      <a:accent6>
        <a:srgbClr val="00B2E2"/>
      </a:accent6>
      <a:hlink>
        <a:srgbClr val="FFF20F"/>
      </a:hlink>
      <a:folHlink>
        <a:srgbClr val="EC068D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7" Type="http://schemas.openxmlformats.org/officeDocument/2006/relationships/table" Target="../tables/table8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CZ51"/>
  <sheetViews>
    <sheetView showGridLines="0" tabSelected="1" zoomScale="85" zoomScaleNormal="85" workbookViewId="0">
      <selection activeCell="C8" sqref="C8"/>
    </sheetView>
  </sheetViews>
  <sheetFormatPr baseColWidth="10" defaultColWidth="11.453125" defaultRowHeight="12.5"/>
  <cols>
    <col min="1" max="1" width="20" style="1" customWidth="1"/>
    <col min="2" max="2" width="5" style="1" customWidth="1"/>
    <col min="3" max="3" width="67.81640625" style="1" customWidth="1"/>
    <col min="4" max="4" width="18.26953125" style="1" customWidth="1"/>
    <col min="5" max="5" width="17.7265625" style="1" customWidth="1"/>
    <col min="6" max="6" width="12.453125" style="1" bestFit="1" customWidth="1"/>
    <col min="7" max="7" width="12.1796875" style="1" bestFit="1" customWidth="1"/>
    <col min="8" max="16" width="11.453125" style="1"/>
    <col min="17" max="17" width="12.1796875" style="1" bestFit="1" customWidth="1"/>
    <col min="18" max="16384" width="11.453125" style="1"/>
  </cols>
  <sheetData>
    <row r="1" spans="1:104" s="48" customFormat="1" ht="27" customHeight="1">
      <c r="A1" s="45" t="s">
        <v>0</v>
      </c>
      <c r="B1" s="46"/>
      <c r="C1" s="47" t="s">
        <v>1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50"/>
      <c r="BA1" s="121" t="str">
        <f>$C$1</f>
        <v>KRT-1115</v>
      </c>
      <c r="BB1" s="121">
        <f>$A$2</f>
        <v>237</v>
      </c>
      <c r="BC1" s="122">
        <f>$A$2</f>
        <v>237</v>
      </c>
      <c r="BD1" s="123">
        <f>$D$8</f>
        <v>0</v>
      </c>
      <c r="BE1" s="121">
        <f>$C$13</f>
        <v>0</v>
      </c>
      <c r="BF1" s="124">
        <f>$D$13</f>
        <v>0</v>
      </c>
      <c r="BG1" s="122">
        <v>12</v>
      </c>
      <c r="BH1" s="122" t="s">
        <v>2</v>
      </c>
      <c r="BI1" s="122">
        <f>IF(($D$23)=0,1,2)</f>
        <v>1</v>
      </c>
      <c r="BJ1" s="122">
        <f>IF($D$28=1,2,1)</f>
        <v>1</v>
      </c>
      <c r="BK1" s="122">
        <f>IF($D$35+$D$36&gt;0,0,1)</f>
        <v>1</v>
      </c>
      <c r="BL1" s="122">
        <f>IF($D$41=1,0,1)</f>
        <v>1</v>
      </c>
      <c r="BM1" s="51"/>
      <c r="BN1" s="51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126" t="s">
        <v>3</v>
      </c>
      <c r="CB1" s="126">
        <v>999999001</v>
      </c>
      <c r="CC1" s="126" t="s">
        <v>4</v>
      </c>
      <c r="CD1" s="126">
        <f>+CB1+1</f>
        <v>999999002</v>
      </c>
      <c r="CE1" s="126" t="s">
        <v>5</v>
      </c>
      <c r="CF1" s="126">
        <f>+CD1+1</f>
        <v>999999003</v>
      </c>
      <c r="CG1" s="126" t="s">
        <v>6</v>
      </c>
      <c r="CH1" s="126">
        <f>+CF1+1</f>
        <v>999999004</v>
      </c>
      <c r="CI1" s="126" t="s">
        <v>7</v>
      </c>
      <c r="CJ1" s="126">
        <f>+CH1+1</f>
        <v>999999005</v>
      </c>
      <c r="CK1" s="126" t="s">
        <v>8</v>
      </c>
      <c r="CL1" s="126">
        <v>999999006</v>
      </c>
      <c r="CM1" s="126" t="s">
        <v>9</v>
      </c>
      <c r="CN1" s="126">
        <v>999999007</v>
      </c>
      <c r="CO1" s="126" t="s">
        <v>10</v>
      </c>
      <c r="CP1" s="126">
        <v>999999008</v>
      </c>
      <c r="CQ1" s="126" t="s">
        <v>11</v>
      </c>
      <c r="CR1" s="126">
        <v>999999011</v>
      </c>
      <c r="CS1" s="126" t="s">
        <v>12</v>
      </c>
      <c r="CT1" s="126">
        <f>+CR1+1</f>
        <v>999999012</v>
      </c>
      <c r="CU1" s="126" t="s">
        <v>13</v>
      </c>
      <c r="CV1" s="126">
        <f>+CT1+1</f>
        <v>999999013</v>
      </c>
      <c r="CW1" s="127" t="s">
        <v>14</v>
      </c>
      <c r="CX1" s="126">
        <f>+CV1+1</f>
        <v>999999014</v>
      </c>
      <c r="CY1" s="53"/>
      <c r="CZ1" s="53"/>
    </row>
    <row r="2" spans="1:104" s="48" customFormat="1" ht="18">
      <c r="A2" s="54">
        <v>237</v>
      </c>
      <c r="B2" s="46"/>
      <c r="C2" s="47" t="s">
        <v>15</v>
      </c>
      <c r="D2" s="49"/>
      <c r="E2" s="49"/>
      <c r="F2" s="49"/>
      <c r="G2" s="49"/>
      <c r="AZ2" s="55"/>
      <c r="BA2" s="122" t="s">
        <v>16</v>
      </c>
      <c r="BB2" s="122" t="s">
        <v>17</v>
      </c>
      <c r="BC2" s="122" t="s">
        <v>18</v>
      </c>
      <c r="BD2" s="122" t="s">
        <v>19</v>
      </c>
      <c r="BE2" s="122" t="s">
        <v>20</v>
      </c>
      <c r="BF2" s="122" t="s">
        <v>21</v>
      </c>
      <c r="BG2" s="122" t="s">
        <v>22</v>
      </c>
      <c r="BH2" s="122" t="s">
        <v>23</v>
      </c>
      <c r="BI2" s="125" t="s">
        <v>24</v>
      </c>
      <c r="BJ2" s="122" t="s">
        <v>25</v>
      </c>
      <c r="BK2" s="122" t="s">
        <v>26</v>
      </c>
      <c r="BL2" s="122" t="s">
        <v>27</v>
      </c>
      <c r="BM2" s="56"/>
      <c r="BN2" s="56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128"/>
      <c r="CB2" s="128"/>
      <c r="CC2" s="128"/>
      <c r="CD2" s="128"/>
      <c r="CE2" s="128"/>
      <c r="CF2" s="128"/>
      <c r="CG2" s="128"/>
      <c r="CH2" s="128"/>
      <c r="CI2" s="128"/>
      <c r="CJ2" s="128"/>
      <c r="CK2" s="128"/>
      <c r="CL2" s="128"/>
      <c r="CM2" s="129"/>
      <c r="CN2" s="129"/>
      <c r="CO2" s="129"/>
      <c r="CP2" s="129"/>
      <c r="CQ2" s="129"/>
      <c r="CR2" s="130" t="s">
        <v>28</v>
      </c>
      <c r="CS2" s="129"/>
      <c r="CT2" s="130" t="s">
        <v>29</v>
      </c>
      <c r="CU2" s="129"/>
      <c r="CV2" s="130" t="s">
        <v>26</v>
      </c>
      <c r="CW2" s="81"/>
      <c r="CX2" s="127" t="s">
        <v>27</v>
      </c>
      <c r="CY2" s="53"/>
      <c r="CZ2" s="53"/>
    </row>
    <row r="3" spans="1:104" ht="9" customHeight="1"/>
    <row r="4" spans="1:104" ht="14">
      <c r="C4" s="57" t="s">
        <v>30</v>
      </c>
    </row>
    <row r="5" spans="1:104" ht="13" thickBot="1"/>
    <row r="6" spans="1:104" ht="25.5" thickBot="1">
      <c r="C6" s="58" t="s">
        <v>31</v>
      </c>
      <c r="D6" s="59"/>
      <c r="E6" s="60"/>
    </row>
    <row r="7" spans="1:104" ht="18.5" thickBot="1">
      <c r="C7" s="61" t="s">
        <v>32</v>
      </c>
      <c r="D7" s="62" t="s">
        <v>33</v>
      </c>
      <c r="E7" s="63"/>
    </row>
    <row r="8" spans="1:104" ht="16" thickBot="1">
      <c r="C8" s="3"/>
      <c r="D8" s="17"/>
      <c r="E8" s="64"/>
    </row>
    <row r="9" spans="1:104" ht="18.5" thickBot="1">
      <c r="C9" s="65" t="s">
        <v>34</v>
      </c>
      <c r="D9" s="66" t="s">
        <v>35</v>
      </c>
      <c r="E9" s="67" t="s">
        <v>36</v>
      </c>
    </row>
    <row r="10" spans="1:104" ht="16" thickBot="1">
      <c r="C10" s="3"/>
      <c r="D10" s="17"/>
      <c r="E10" s="18"/>
    </row>
    <row r="11" spans="1:104" ht="18.5" thickBot="1">
      <c r="C11" s="148" t="s">
        <v>37</v>
      </c>
      <c r="D11" s="149"/>
      <c r="E11" s="150"/>
    </row>
    <row r="12" spans="1:104" ht="16" thickBot="1">
      <c r="C12" s="68" t="s">
        <v>38</v>
      </c>
      <c r="D12" s="69" t="s">
        <v>39</v>
      </c>
      <c r="E12" s="70" t="s">
        <v>40</v>
      </c>
    </row>
    <row r="13" spans="1:104" ht="16" thickBot="1">
      <c r="C13" s="4"/>
      <c r="D13" s="3"/>
      <c r="E13" s="71" t="str">
        <f>IF(COUNTA(C13:D13)=2,DATE(C13,D13+1,),"")</f>
        <v/>
      </c>
      <c r="Z13" s="6"/>
      <c r="AA13" s="6"/>
    </row>
    <row r="14" spans="1:104" ht="14.5">
      <c r="Z14"/>
      <c r="AA14"/>
    </row>
    <row r="15" spans="1:104" ht="14.5">
      <c r="Z15"/>
      <c r="AA15"/>
    </row>
    <row r="16" spans="1:104" ht="14.5">
      <c r="C16" s="57" t="s">
        <v>41</v>
      </c>
      <c r="Z16"/>
      <c r="AA16"/>
    </row>
    <row r="17" spans="3:27" ht="14.5">
      <c r="C17" s="57" t="s">
        <v>42</v>
      </c>
      <c r="Z17"/>
      <c r="AA17"/>
    </row>
    <row r="18" spans="3:27" ht="14.5">
      <c r="C18" s="57"/>
      <c r="Z18"/>
      <c r="AA18"/>
    </row>
    <row r="19" spans="3:27" ht="15" thickBot="1">
      <c r="C19" s="57"/>
      <c r="Z19"/>
      <c r="AA19"/>
    </row>
    <row r="20" spans="3:27" ht="18.5" thickBot="1">
      <c r="C20" s="72" t="s">
        <v>43</v>
      </c>
      <c r="D20" s="91" t="s">
        <v>44</v>
      </c>
      <c r="E20" s="144">
        <f>D23+SUM(D28:D32)+SUM(D35:D41)</f>
        <v>0</v>
      </c>
      <c r="Z20"/>
      <c r="AA20"/>
    </row>
    <row r="21" spans="3:27" ht="15" thickBot="1">
      <c r="Z21"/>
      <c r="AA21"/>
    </row>
    <row r="22" spans="3:27" ht="18.5" thickBot="1">
      <c r="C22" s="72" t="s">
        <v>45</v>
      </c>
      <c r="D22" s="73"/>
      <c r="E22" s="48"/>
      <c r="Z22"/>
      <c r="AA22"/>
    </row>
    <row r="23" spans="3:27" ht="15.75" customHeight="1">
      <c r="C23" s="77" t="s">
        <v>46</v>
      </c>
      <c r="D23" s="76">
        <f>IF(D24&gt;D25,1,0)</f>
        <v>0</v>
      </c>
      <c r="E23" s="74" t="str">
        <f>+IF(D23=0,"",_xlfn.CONCAT("Antall dubletter: ",D24-D25))</f>
        <v/>
      </c>
      <c r="H23" s="78"/>
      <c r="Z23"/>
      <c r="AA23"/>
    </row>
    <row r="24" spans="3:27" ht="15.75" customHeight="1">
      <c r="C24" s="75" t="s">
        <v>47</v>
      </c>
      <c r="D24" s="76">
        <f>COUNTA('01_engasjementer'!$G$8:$G$1048576)</f>
        <v>0</v>
      </c>
      <c r="E24" s="74"/>
      <c r="Z24"/>
      <c r="AA24"/>
    </row>
    <row r="25" spans="3:27" ht="15.75" customHeight="1" thickBot="1">
      <c r="C25" s="79" t="s">
        <v>48</v>
      </c>
      <c r="D25" s="80" cm="1">
        <f t="array" ref="D25">SUM(IFERROR(1/COUNTIF('01_engasjementer'!$G$8:$G$1048576,'01_engasjementer'!$G$8:$G$1048576),0))</f>
        <v>0</v>
      </c>
      <c r="E25" s="74"/>
      <c r="H25" s="146"/>
      <c r="J25" s="145"/>
      <c r="Z25"/>
      <c r="AA25"/>
    </row>
    <row r="26" spans="3:27" ht="15" thickBot="1">
      <c r="Z26"/>
      <c r="AA26"/>
    </row>
    <row r="27" spans="3:27" ht="18.5" thickBot="1">
      <c r="C27" s="72" t="s">
        <v>49</v>
      </c>
      <c r="D27" s="73"/>
      <c r="E27" s="74"/>
      <c r="G27" s="82"/>
      <c r="Z27"/>
      <c r="AA27"/>
    </row>
    <row r="28" spans="3:27" ht="15.5">
      <c r="C28" s="83" t="s">
        <v>50</v>
      </c>
      <c r="D28" s="84">
        <f>IF(MIN('01_engasjementer'!$L:$L)&lt;0,1,0)</f>
        <v>0</v>
      </c>
      <c r="E28" s="74" t="str">
        <f>IF(D28=0,"",_xlfn.CONCAT("Laveste verdi rapportert: ",MIN('01_engasjementer'!$L:$L)))</f>
        <v/>
      </c>
      <c r="Z28"/>
      <c r="AA28"/>
    </row>
    <row r="29" spans="3:27" ht="15.5">
      <c r="C29" s="77" t="s">
        <v>51</v>
      </c>
      <c r="D29" s="85">
        <f>IF(MIN('01_engasjementer'!$M:$M)&lt;0,1,0)</f>
        <v>0</v>
      </c>
      <c r="E29" s="74" t="str">
        <f>IF(D29=0,"",_xlfn.CONCAT("Laveste verdi rapportert: ",MIN('01_engasjementer'!$M:$M)))</f>
        <v/>
      </c>
      <c r="I29" s="82"/>
      <c r="L29" s="86"/>
      <c r="Z29"/>
      <c r="AA29"/>
    </row>
    <row r="30" spans="3:27" ht="15.5">
      <c r="C30" s="77" t="s">
        <v>52</v>
      </c>
      <c r="D30" s="85">
        <f>IF(MIN('01_engasjementer'!$N:$N)&lt;0,1,0)</f>
        <v>0</v>
      </c>
      <c r="E30" s="74" t="str">
        <f>IF(D30=0,"",_xlfn.CONCAT("Laveste verdi rapportert: ",MIN('01_engasjementer'!$N:$N)))</f>
        <v/>
      </c>
      <c r="I30" s="82"/>
      <c r="L30" s="86"/>
      <c r="Z30"/>
      <c r="AA30"/>
    </row>
    <row r="31" spans="3:27" ht="15.5">
      <c r="C31" s="77" t="s">
        <v>53</v>
      </c>
      <c r="D31" s="85">
        <f>IF(MIN('01_engasjementer'!$O:$O)&lt;0,1,0)</f>
        <v>0</v>
      </c>
      <c r="E31" s="74" t="str">
        <f>IF(D31=0,"",_xlfn.CONCAT("Laveste verdi rapportert: ",MIN('01_engasjementer'!$O:$O)))</f>
        <v/>
      </c>
      <c r="I31" s="82"/>
      <c r="L31" s="86"/>
      <c r="Z31"/>
      <c r="AA31"/>
    </row>
    <row r="32" spans="3:27" ht="16" thickBot="1">
      <c r="C32" s="87" t="s">
        <v>54</v>
      </c>
      <c r="D32" s="88">
        <f>IF(MIN('01_engasjementer'!$X:$Z)&lt;0,1,0)</f>
        <v>0</v>
      </c>
      <c r="E32" s="74" t="str">
        <f>IF(D32=0,"",_xlfn.CONCAT("Laveste verdi rapportert: ",MIN('01_engasjementer'!$X:$Z)))</f>
        <v/>
      </c>
      <c r="I32" s="82"/>
      <c r="L32" s="86"/>
      <c r="Z32"/>
      <c r="AA32"/>
    </row>
    <row r="33" spans="3:27" ht="16" thickBot="1">
      <c r="C33" s="82"/>
      <c r="D33" s="82"/>
      <c r="E33" s="74"/>
      <c r="Z33"/>
      <c r="AA33"/>
    </row>
    <row r="34" spans="3:27" ht="18.5" thickBot="1">
      <c r="C34" s="72" t="s">
        <v>55</v>
      </c>
      <c r="D34" s="73"/>
      <c r="E34" s="74"/>
      <c r="F34" s="82"/>
      <c r="G34" s="82"/>
      <c r="L34" s="86"/>
    </row>
    <row r="35" spans="3:27" ht="15.5">
      <c r="C35" s="83" t="s">
        <v>56</v>
      </c>
      <c r="D35" s="84">
        <f>IF('kvalitetskontroll_gyldige koder'!P3="",0,1)</f>
        <v>0</v>
      </c>
      <c r="E35" s="74" t="str">
        <f>IF(D35=0,"",_xlfn.CONCAT("Ulovlige verdier: ",'kvalitetskontroll_gyldige koder'!P3))</f>
        <v/>
      </c>
      <c r="F35" s="82"/>
      <c r="G35" s="82"/>
      <c r="I35" s="82"/>
      <c r="L35" s="86"/>
    </row>
    <row r="36" spans="3:27" ht="15.5">
      <c r="C36" s="77" t="s">
        <v>57</v>
      </c>
      <c r="D36" s="85">
        <f>IF('kvalitetskontroll_gyldige koder'!M3="",0,1)</f>
        <v>0</v>
      </c>
      <c r="E36" s="74" t="str">
        <f>IF(D36=0,"",_xlfn.CONCAT("Ulovlige verdier: ",'kvalitetskontroll_gyldige koder'!M3))</f>
        <v/>
      </c>
      <c r="F36" s="82"/>
      <c r="G36" s="82"/>
      <c r="I36" s="82"/>
    </row>
    <row r="37" spans="3:27" ht="15.5">
      <c r="C37" s="77" t="s">
        <v>58</v>
      </c>
      <c r="D37" s="85">
        <f>IF('kvalitetskontroll_gyldige koder'!S3="",0,1)</f>
        <v>0</v>
      </c>
      <c r="E37" s="74" t="str">
        <f>IF(D37=0,"",_xlfn.CONCAT("Ulovlige verdier: ",'kvalitetskontroll_gyldige koder'!S3))</f>
        <v/>
      </c>
      <c r="F37" s="82"/>
      <c r="G37" s="82"/>
      <c r="I37" s="82"/>
    </row>
    <row r="38" spans="3:27" ht="15.5">
      <c r="C38" s="77" t="s">
        <v>59</v>
      </c>
      <c r="D38" s="85">
        <f>IF('kvalitetskontroll_gyldige koder'!V3="",0,1)</f>
        <v>0</v>
      </c>
      <c r="E38" s="74" t="str">
        <f>IF(D38=0,"",_xlfn.CONCAT("Ulovlige verdier: ",'kvalitetskontroll_gyldige koder'!V3))</f>
        <v/>
      </c>
      <c r="F38" s="82"/>
      <c r="G38" s="82"/>
      <c r="I38" s="82"/>
    </row>
    <row r="39" spans="3:27" ht="15.5">
      <c r="C39" s="77" t="s">
        <v>60</v>
      </c>
      <c r="D39" s="85">
        <f>IF('kvalitetskontroll_gyldige koder'!Y3="",0,1)</f>
        <v>0</v>
      </c>
      <c r="E39" s="74" t="str">
        <f>IF(D39=0,"",_xlfn.CONCAT("Ulovlige verdier: ",'kvalitetskontroll_gyldige koder'!Y3))</f>
        <v/>
      </c>
      <c r="F39" s="82"/>
      <c r="G39" s="82"/>
      <c r="I39" s="82"/>
    </row>
    <row r="40" spans="3:27" ht="15.5">
      <c r="C40" s="77" t="s">
        <v>61</v>
      </c>
      <c r="D40" s="85">
        <f>IF('kvalitetskontroll_gyldige koder'!AB3="",0,1)</f>
        <v>0</v>
      </c>
      <c r="E40" s="74" t="str">
        <f>IF(D40=0,"",_xlfn.CONCAT("Ulovlige verdier: ",'kvalitetskontroll_gyldige koder'!AB3))</f>
        <v/>
      </c>
      <c r="F40" s="82"/>
      <c r="G40" s="82"/>
      <c r="I40" s="82"/>
    </row>
    <row r="41" spans="3:27" ht="16" thickBot="1">
      <c r="C41" s="87" t="s">
        <v>62</v>
      </c>
      <c r="D41" s="88">
        <f>IF(COUNTIF('01_engasjementer'!L:S,"*.*")&gt;0,1,0)</f>
        <v>0</v>
      </c>
      <c r="E41" s="74" t="str">
        <f>IF(D41=0,"",_xlfn.CONCAT("Antall celler i kolonne L til S med '.' (punktum) som desimalskille: ",COUNTIF('01_engasjementer'!$L:$S,"*.*")))</f>
        <v/>
      </c>
    </row>
    <row r="42" spans="3:27" ht="16" thickBot="1">
      <c r="C42" s="89"/>
      <c r="D42" s="89"/>
      <c r="E42" s="74"/>
      <c r="H42" s="90"/>
    </row>
    <row r="43" spans="3:27" ht="18.5" thickBot="1">
      <c r="C43" s="72" t="s">
        <v>63</v>
      </c>
      <c r="D43" s="91" t="s">
        <v>64</v>
      </c>
      <c r="E43" s="92" t="s">
        <v>65</v>
      </c>
      <c r="F43" s="93"/>
      <c r="G43" s="93"/>
      <c r="I43" s="93"/>
    </row>
    <row r="44" spans="3:27" ht="15.5">
      <c r="C44" s="77" t="s">
        <v>66</v>
      </c>
      <c r="D44" s="134">
        <f>MIN('01_engasjementer'!$R:$R)</f>
        <v>0</v>
      </c>
      <c r="E44" s="135">
        <f>MAXA('01_engasjementer'!$R:$R)</f>
        <v>0</v>
      </c>
      <c r="F44" s="93"/>
      <c r="G44" s="93"/>
      <c r="I44" s="93"/>
    </row>
    <row r="45" spans="3:27" ht="15.5">
      <c r="C45" s="77" t="s">
        <v>67</v>
      </c>
      <c r="D45" s="134">
        <f>MIN('01_engasjementer'!$Q:$Q)</f>
        <v>0</v>
      </c>
      <c r="E45" s="135">
        <f>MAX('01_engasjementer'!$Q:$Q)</f>
        <v>0</v>
      </c>
    </row>
    <row r="46" spans="3:27" ht="15.5">
      <c r="C46" s="77" t="s">
        <v>68</v>
      </c>
      <c r="D46" s="134">
        <f>MIN('01_engasjementer'!$S:$S)</f>
        <v>0</v>
      </c>
      <c r="E46" s="135">
        <f>MAX('01_engasjementer'!$S:$S)</f>
        <v>0</v>
      </c>
      <c r="F46" s="93"/>
      <c r="G46" s="93"/>
      <c r="I46" s="93"/>
    </row>
    <row r="47" spans="3:27" ht="15.5">
      <c r="C47" s="77" t="s">
        <v>69</v>
      </c>
      <c r="D47" s="134">
        <f>MIN('01_engasjementer'!$T:$T)</f>
        <v>0</v>
      </c>
      <c r="E47" s="135">
        <f>MAX('01_engasjementer'!$T:$T)</f>
        <v>0</v>
      </c>
      <c r="F47" s="93"/>
      <c r="G47" s="93"/>
      <c r="I47" s="93"/>
    </row>
    <row r="48" spans="3:27" ht="15.5">
      <c r="C48" s="77" t="s">
        <v>70</v>
      </c>
      <c r="D48" s="134">
        <f>MIN('01_engasjementer'!$V:$V)</f>
        <v>0</v>
      </c>
      <c r="E48" s="135">
        <f>MAX('01_engasjementer'!$V:$V)</f>
        <v>0</v>
      </c>
      <c r="F48" s="82"/>
      <c r="H48" s="82"/>
    </row>
    <row r="49" spans="3:5" ht="16" thickBot="1">
      <c r="C49" s="87" t="s">
        <v>71</v>
      </c>
      <c r="D49" s="136">
        <f>MIN('01_engasjementer'!$AE:$AE)</f>
        <v>0</v>
      </c>
      <c r="E49" s="137">
        <f>MAX('01_engasjementer'!$AE:$AE)</f>
        <v>0</v>
      </c>
    </row>
    <row r="51" spans="3:5" ht="15.5">
      <c r="E51" s="82"/>
    </row>
  </sheetData>
  <sheetProtection algorithmName="SHA-512" hashValue="+FQHQH6kVAir+/eHW2kp0i3NBbweCN0z1V9Ne8pSzRcwurPNLm4zupc57FUHH3BGBp5TghtE3nA4vjv0FRzEMg==" saltValue="/YwTDXY9E1YAcELxTox1ow==" spinCount="100000" sheet="1" objects="1" scenarios="1"/>
  <mergeCells count="1">
    <mergeCell ref="C11:E11"/>
  </mergeCells>
  <conditionalFormatting sqref="D23">
    <cfRule type="cellIs" dxfId="8" priority="32" operator="notEqual">
      <formula>0</formula>
    </cfRule>
    <cfRule type="cellIs" dxfId="7" priority="33" operator="equal">
      <formula>0</formula>
    </cfRule>
  </conditionalFormatting>
  <conditionalFormatting sqref="D28:D32">
    <cfRule type="cellIs" dxfId="6" priority="38" operator="notEqual">
      <formula>0</formula>
    </cfRule>
    <cfRule type="cellIs" dxfId="5" priority="53" operator="equal">
      <formula>0</formula>
    </cfRule>
  </conditionalFormatting>
  <conditionalFormatting sqref="D35:D41">
    <cfRule type="cellIs" dxfId="4" priority="6" operator="equal">
      <formula>0</formula>
    </cfRule>
    <cfRule type="cellIs" dxfId="3" priority="22" operator="notEqual">
      <formula>0</formula>
    </cfRule>
  </conditionalFormatting>
  <conditionalFormatting sqref="D44:D49">
    <cfRule type="cellIs" dxfId="2" priority="1" operator="lessThan">
      <formula>0</formula>
    </cfRule>
  </conditionalFormatting>
  <conditionalFormatting sqref="E44:E49">
    <cfRule type="cellIs" dxfId="1" priority="2" operator="greaterThan">
      <formula>1</formula>
    </cfRule>
  </conditionalFormatting>
  <dataValidations count="4">
    <dataValidation type="textLength" operator="equal" allowBlank="1" showInputMessage="1" showErrorMessage="1" errorTitle="Organisasjonsnummer" error="Organisasjonsnr. må ha 9 siffer" sqref="D8" xr:uid="{00000000-0002-0000-0000-000000000000}">
      <formula1>9</formula1>
    </dataValidation>
    <dataValidation type="list" allowBlank="1" showInputMessage="1" showErrorMessage="1" sqref="C13" xr:uid="{00000000-0002-0000-0000-000001000000}">
      <formula1>"2025,2026,2027,2028"</formula1>
    </dataValidation>
    <dataValidation type="list" allowBlank="1" showInputMessage="1" showErrorMessage="1" sqref="D13" xr:uid="{E501F15C-528A-46C9-8406-AE2191B34D37}">
      <formula1>"3,6,9,12"</formula1>
    </dataValidation>
    <dataValidation operator="equal" allowBlank="1" showInputMessage="1" showErrorMessage="1" errorTitle="Organisasjonsnummer" error="Organisasjonsnr. må ha 9 siffer" sqref="D10" xr:uid="{4F28510D-2428-4E57-97DF-214202903346}"/>
  </dataValidations>
  <pageMargins left="0.7" right="0.7" top="0.78740157499999996" bottom="0.78740157499999996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2" id="{20285795-23F5-45AE-9959-32BCAF538752}">
            <xm:f>COUNTIF('01_engasjementer'!#REF!,"feil")&gt;0</xm:f>
            <x14:dxf>
              <fill>
                <patternFill>
                  <bgColor rgb="FFFF0000"/>
                </patternFill>
              </fill>
            </x14:dxf>
          </x14:cfRule>
          <xm:sqref>I29:I32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AE500"/>
  <sheetViews>
    <sheetView showGridLines="0" workbookViewId="0">
      <pane ySplit="7" topLeftCell="A8" activePane="bottomLeft" state="frozen"/>
      <selection activeCell="E23" sqref="E23"/>
      <selection pane="bottomLeft" activeCell="J8" sqref="J8"/>
    </sheetView>
  </sheetViews>
  <sheetFormatPr baseColWidth="10" defaultColWidth="9.26953125" defaultRowHeight="21" customHeight="1"/>
  <cols>
    <col min="1" max="1" width="5.54296875" customWidth="1"/>
    <col min="2" max="6" width="9" style="9" hidden="1" customWidth="1"/>
    <col min="7" max="7" width="21.453125" style="10" customWidth="1"/>
    <col min="8" max="8" width="38.7265625" style="11" customWidth="1"/>
    <col min="9" max="9" width="17.1796875" style="11" customWidth="1"/>
    <col min="10" max="10" width="13.1796875" style="12" customWidth="1"/>
    <col min="11" max="11" width="11.54296875" style="10" customWidth="1"/>
    <col min="12" max="12" width="18" style="131" bestFit="1" customWidth="1"/>
    <col min="13" max="13" width="14.7265625" style="131" bestFit="1" customWidth="1"/>
    <col min="14" max="14" width="18.453125" style="131" bestFit="1" customWidth="1"/>
    <col min="15" max="15" width="14.7265625" style="131" bestFit="1" customWidth="1"/>
    <col min="16" max="16" width="14.7265625" style="10" bestFit="1" customWidth="1"/>
    <col min="17" max="17" width="10.81640625" style="138" bestFit="1" customWidth="1"/>
    <col min="18" max="18" width="11.54296875" style="138" customWidth="1"/>
    <col min="19" max="19" width="11.26953125" style="138" customWidth="1"/>
    <col min="20" max="20" width="23.54296875" style="138" bestFit="1" customWidth="1"/>
    <col min="21" max="21" width="17.26953125" style="11" bestFit="1" customWidth="1"/>
    <col min="22" max="22" width="9.453125" style="138" customWidth="1"/>
    <col min="23" max="23" width="16.81640625" style="10" customWidth="1"/>
    <col min="24" max="26" width="16" style="131" customWidth="1"/>
    <col min="27" max="27" width="8.7265625" style="139" customWidth="1"/>
    <col min="28" max="28" width="36.7265625" style="11" bestFit="1" customWidth="1"/>
    <col min="29" max="29" width="8.26953125" style="11" customWidth="1"/>
    <col min="30" max="30" width="11.453125" style="11" customWidth="1"/>
    <col min="31" max="31" width="11.54296875" style="138" customWidth="1"/>
  </cols>
  <sheetData>
    <row r="1" spans="1:31" ht="17.5">
      <c r="A1" s="5" t="s">
        <v>72</v>
      </c>
      <c r="B1"/>
      <c r="C1"/>
      <c r="D1"/>
      <c r="E1"/>
      <c r="F1"/>
      <c r="G1" s="29"/>
      <c r="H1"/>
      <c r="I1"/>
      <c r="J1" s="30"/>
      <c r="K1" s="29"/>
      <c r="L1" s="29"/>
      <c r="M1" s="29"/>
      <c r="N1" s="29"/>
      <c r="O1" s="29"/>
      <c r="P1" s="29"/>
      <c r="Q1" s="31"/>
      <c r="R1" s="31"/>
      <c r="S1" s="32"/>
      <c r="T1" s="32"/>
      <c r="U1"/>
      <c r="V1" s="31"/>
      <c r="W1" s="29"/>
      <c r="X1" s="29"/>
      <c r="Y1" s="29"/>
      <c r="Z1" s="29"/>
      <c r="AA1" s="33"/>
      <c r="AB1"/>
      <c r="AC1"/>
      <c r="AD1"/>
      <c r="AE1" s="34"/>
    </row>
    <row r="2" spans="1:31" ht="14.5">
      <c r="A2" s="26" t="str">
        <f>IF(Forside!E20&gt;0,"En eller flere feil på kvalitetskontroller fra forsiden!","")</f>
        <v/>
      </c>
      <c r="B2"/>
      <c r="C2"/>
      <c r="D2"/>
      <c r="E2"/>
      <c r="F2"/>
      <c r="G2" s="29"/>
      <c r="H2"/>
      <c r="I2"/>
      <c r="J2" s="30"/>
      <c r="K2" s="29"/>
      <c r="L2" s="29"/>
      <c r="M2" s="29"/>
      <c r="N2" s="29"/>
      <c r="O2" s="29"/>
      <c r="P2" s="29"/>
      <c r="Q2" s="31"/>
      <c r="R2" s="31"/>
      <c r="S2" s="32"/>
      <c r="T2" s="32"/>
      <c r="U2"/>
      <c r="V2" s="31"/>
      <c r="W2" s="29"/>
      <c r="X2" s="29"/>
      <c r="Y2" s="29"/>
      <c r="Z2" s="29"/>
      <c r="AA2" s="33"/>
      <c r="AB2"/>
      <c r="AC2"/>
      <c r="AD2"/>
      <c r="AE2"/>
    </row>
    <row r="3" spans="1:31" ht="14.5" hidden="1">
      <c r="B3"/>
      <c r="C3"/>
      <c r="D3"/>
      <c r="E3"/>
      <c r="F3"/>
      <c r="G3" s="35"/>
      <c r="H3" s="36"/>
      <c r="I3" s="36"/>
      <c r="J3" s="37"/>
      <c r="K3" s="35"/>
      <c r="L3" s="35"/>
      <c r="M3" s="35"/>
      <c r="N3" s="35"/>
      <c r="O3" s="35"/>
      <c r="P3" s="35"/>
      <c r="Q3" s="38"/>
      <c r="R3" s="38"/>
      <c r="S3" s="39"/>
      <c r="T3" s="39"/>
      <c r="U3" s="36"/>
      <c r="V3" s="38"/>
      <c r="W3" s="35"/>
      <c r="X3" s="35"/>
      <c r="Y3" s="35"/>
      <c r="Z3" s="35"/>
      <c r="AA3" s="40"/>
      <c r="AB3" s="36"/>
      <c r="AC3" s="36"/>
      <c r="AD3" s="36"/>
      <c r="AE3" s="36"/>
    </row>
    <row r="4" spans="1:31" ht="14.5" hidden="1">
      <c r="B4"/>
      <c r="C4"/>
      <c r="D4"/>
      <c r="E4"/>
      <c r="F4"/>
      <c r="G4" s="35"/>
      <c r="H4" s="36"/>
      <c r="I4" s="36"/>
      <c r="J4" s="37"/>
      <c r="K4" s="35"/>
      <c r="L4" s="35"/>
      <c r="M4" s="35"/>
      <c r="N4" s="35"/>
      <c r="O4" s="35"/>
      <c r="P4" s="35"/>
      <c r="Q4" s="38"/>
      <c r="R4" s="38"/>
      <c r="S4" s="39"/>
      <c r="T4" s="39"/>
      <c r="U4" s="36"/>
      <c r="V4" s="38"/>
      <c r="W4" s="35"/>
      <c r="X4" s="35"/>
      <c r="Y4" s="35"/>
      <c r="Z4" s="35"/>
      <c r="AA4" s="40"/>
      <c r="AB4" s="36"/>
      <c r="AC4" s="36"/>
      <c r="AD4" s="36"/>
      <c r="AE4" s="36"/>
    </row>
    <row r="5" spans="1:31" ht="14.5" hidden="1">
      <c r="B5"/>
      <c r="C5"/>
      <c r="D5"/>
      <c r="E5"/>
      <c r="F5"/>
      <c r="G5" s="35"/>
      <c r="H5" s="36"/>
      <c r="I5" s="36"/>
      <c r="J5" s="37"/>
      <c r="K5" s="35"/>
      <c r="L5" s="35"/>
      <c r="M5" s="35"/>
      <c r="N5" s="35"/>
      <c r="O5" s="35"/>
      <c r="P5" s="35"/>
      <c r="Q5" s="38"/>
      <c r="R5" s="38"/>
      <c r="S5" s="39"/>
      <c r="T5" s="39"/>
      <c r="U5" s="36"/>
      <c r="V5" s="38"/>
      <c r="W5" s="35"/>
      <c r="X5" s="35"/>
      <c r="Y5" s="35"/>
      <c r="Z5" s="35"/>
      <c r="AA5" s="40"/>
      <c r="AB5" s="36"/>
      <c r="AC5" s="36"/>
      <c r="AD5" s="36"/>
      <c r="AE5" s="36"/>
    </row>
    <row r="6" spans="1:31" s="27" customFormat="1" ht="43.5">
      <c r="G6" s="41" t="s">
        <v>73</v>
      </c>
      <c r="H6" s="42" t="s">
        <v>74</v>
      </c>
      <c r="I6" s="42" t="s">
        <v>75</v>
      </c>
      <c r="J6" s="42" t="s">
        <v>76</v>
      </c>
      <c r="K6" s="42" t="s">
        <v>77</v>
      </c>
      <c r="L6" s="42" t="s">
        <v>50</v>
      </c>
      <c r="M6" s="42" t="s">
        <v>51</v>
      </c>
      <c r="N6" s="42" t="s">
        <v>52</v>
      </c>
      <c r="O6" s="42" t="s">
        <v>53</v>
      </c>
      <c r="P6" s="42" t="s">
        <v>78</v>
      </c>
      <c r="Q6" s="42" t="s">
        <v>67</v>
      </c>
      <c r="R6" s="42" t="s">
        <v>66</v>
      </c>
      <c r="S6" s="42" t="s">
        <v>79</v>
      </c>
      <c r="T6" s="42" t="s">
        <v>69</v>
      </c>
      <c r="U6" s="42" t="s">
        <v>80</v>
      </c>
      <c r="V6" s="42" t="s">
        <v>70</v>
      </c>
      <c r="W6" s="42" t="s">
        <v>81</v>
      </c>
      <c r="X6" s="42" t="s">
        <v>82</v>
      </c>
      <c r="Y6" s="42" t="s">
        <v>83</v>
      </c>
      <c r="Z6" s="42" t="s">
        <v>84</v>
      </c>
      <c r="AA6" s="42" t="s">
        <v>85</v>
      </c>
      <c r="AB6" s="42" t="s">
        <v>86</v>
      </c>
      <c r="AC6" s="42" t="s">
        <v>87</v>
      </c>
      <c r="AD6" s="42" t="s">
        <v>88</v>
      </c>
      <c r="AE6" s="42" t="s">
        <v>71</v>
      </c>
    </row>
    <row r="7" spans="1:31" s="28" customFormat="1" ht="21" customHeight="1">
      <c r="G7" s="43" t="s">
        <v>89</v>
      </c>
      <c r="H7" s="44" t="s">
        <v>90</v>
      </c>
      <c r="I7" s="44" t="s">
        <v>91</v>
      </c>
      <c r="J7" s="44" t="s">
        <v>92</v>
      </c>
      <c r="K7" s="44" t="s">
        <v>93</v>
      </c>
      <c r="L7" s="44" t="s">
        <v>94</v>
      </c>
      <c r="M7" s="44" t="s">
        <v>95</v>
      </c>
      <c r="N7" s="44" t="s">
        <v>96</v>
      </c>
      <c r="O7" s="44" t="s">
        <v>97</v>
      </c>
      <c r="P7" s="44" t="s">
        <v>98</v>
      </c>
      <c r="Q7" s="44" t="s">
        <v>99</v>
      </c>
      <c r="R7" s="44" t="s">
        <v>100</v>
      </c>
      <c r="S7" s="44" t="s">
        <v>101</v>
      </c>
      <c r="T7" s="44" t="s">
        <v>102</v>
      </c>
      <c r="U7" s="44" t="s">
        <v>103</v>
      </c>
      <c r="V7" s="44" t="s">
        <v>104</v>
      </c>
      <c r="W7" s="44" t="s">
        <v>105</v>
      </c>
      <c r="X7" s="44" t="s">
        <v>106</v>
      </c>
      <c r="Y7" s="44" t="s">
        <v>107</v>
      </c>
      <c r="Z7" s="44" t="s">
        <v>108</v>
      </c>
      <c r="AA7" s="44" t="s">
        <v>109</v>
      </c>
      <c r="AB7" s="44" t="s">
        <v>110</v>
      </c>
      <c r="AC7" s="44" t="s">
        <v>111</v>
      </c>
      <c r="AD7" s="44" t="s">
        <v>112</v>
      </c>
      <c r="AE7" s="44" t="s">
        <v>113</v>
      </c>
    </row>
    <row r="8" spans="1:31" ht="21" customHeight="1">
      <c r="Q8" s="132"/>
      <c r="R8" s="132"/>
      <c r="S8" s="132"/>
      <c r="T8" s="132"/>
      <c r="V8" s="133"/>
      <c r="W8" s="11"/>
      <c r="AE8" s="132"/>
    </row>
    <row r="9" spans="1:31" ht="21" customHeight="1">
      <c r="Q9" s="132"/>
      <c r="R9" s="132"/>
      <c r="S9" s="132"/>
      <c r="T9" s="132"/>
      <c r="V9" s="132"/>
      <c r="W9" s="11"/>
      <c r="AE9" s="132"/>
    </row>
    <row r="10" spans="1:31" ht="21" customHeight="1">
      <c r="Q10" s="132"/>
      <c r="R10" s="132"/>
      <c r="S10" s="132"/>
      <c r="T10" s="132"/>
      <c r="V10" s="132"/>
      <c r="W10" s="11"/>
      <c r="AE10" s="132"/>
    </row>
    <row r="11" spans="1:31" ht="21" customHeight="1">
      <c r="Q11" s="132"/>
      <c r="R11" s="132"/>
      <c r="S11" s="132"/>
      <c r="T11" s="132"/>
      <c r="V11" s="132"/>
      <c r="W11" s="11"/>
      <c r="AE11" s="132"/>
    </row>
    <row r="12" spans="1:31" ht="21" customHeight="1">
      <c r="Q12" s="132"/>
      <c r="R12" s="132"/>
      <c r="S12" s="132"/>
      <c r="T12" s="132"/>
      <c r="V12" s="132"/>
      <c r="W12" s="11"/>
      <c r="AE12" s="132"/>
    </row>
    <row r="13" spans="1:31" ht="21" customHeight="1">
      <c r="Q13" s="132"/>
      <c r="R13" s="132"/>
      <c r="S13" s="132"/>
      <c r="T13" s="132"/>
      <c r="V13" s="132"/>
      <c r="W13" s="11"/>
      <c r="AE13" s="132"/>
    </row>
    <row r="14" spans="1:31" ht="21" customHeight="1">
      <c r="Q14" s="132"/>
      <c r="R14" s="132"/>
      <c r="S14" s="132"/>
      <c r="T14" s="132"/>
      <c r="V14" s="132"/>
      <c r="W14" s="11"/>
      <c r="AE14" s="132"/>
    </row>
    <row r="15" spans="1:31" ht="21" customHeight="1">
      <c r="Q15" s="132"/>
      <c r="R15" s="132"/>
      <c r="S15" s="132"/>
      <c r="T15" s="132"/>
      <c r="V15" s="132"/>
      <c r="W15" s="11"/>
      <c r="AE15" s="132"/>
    </row>
    <row r="16" spans="1:31" ht="21" customHeight="1">
      <c r="Q16" s="132"/>
      <c r="R16" s="132"/>
      <c r="S16" s="132"/>
      <c r="T16" s="132"/>
      <c r="V16" s="132"/>
      <c r="W16" s="11"/>
      <c r="AE16" s="132"/>
    </row>
    <row r="17" spans="17:31" ht="21" customHeight="1">
      <c r="Q17" s="132"/>
      <c r="R17" s="132"/>
      <c r="S17" s="132"/>
      <c r="T17" s="132"/>
      <c r="V17" s="132"/>
      <c r="W17" s="11"/>
      <c r="AE17" s="132"/>
    </row>
    <row r="18" spans="17:31" ht="21" customHeight="1">
      <c r="Q18" s="132"/>
      <c r="R18" s="132"/>
      <c r="S18" s="132"/>
      <c r="T18" s="132"/>
      <c r="V18" s="132"/>
      <c r="W18" s="11"/>
      <c r="AE18" s="132"/>
    </row>
    <row r="19" spans="17:31" ht="21" customHeight="1">
      <c r="Q19" s="132"/>
      <c r="R19" s="132"/>
      <c r="S19" s="132"/>
      <c r="T19" s="132"/>
      <c r="V19" s="132"/>
      <c r="W19" s="11"/>
      <c r="AE19" s="132"/>
    </row>
    <row r="20" spans="17:31" ht="21" customHeight="1">
      <c r="Q20" s="132"/>
      <c r="R20" s="132"/>
      <c r="S20" s="132"/>
      <c r="T20" s="132"/>
      <c r="V20" s="132"/>
      <c r="W20" s="11"/>
      <c r="AE20" s="132"/>
    </row>
    <row r="21" spans="17:31" ht="21" customHeight="1">
      <c r="Q21" s="132"/>
      <c r="R21" s="132"/>
      <c r="S21" s="132"/>
      <c r="T21" s="132"/>
      <c r="V21" s="132"/>
      <c r="W21" s="11"/>
      <c r="AE21" s="132"/>
    </row>
    <row r="22" spans="17:31" ht="21" customHeight="1">
      <c r="Q22" s="132"/>
      <c r="R22" s="132"/>
      <c r="S22" s="132"/>
      <c r="T22" s="132"/>
      <c r="V22" s="132"/>
      <c r="W22" s="11"/>
      <c r="AE22" s="132"/>
    </row>
    <row r="23" spans="17:31" ht="21" customHeight="1">
      <c r="Q23" s="132"/>
      <c r="R23" s="132"/>
      <c r="S23" s="132"/>
      <c r="T23" s="132"/>
      <c r="V23" s="132"/>
      <c r="W23" s="11"/>
      <c r="AE23" s="132"/>
    </row>
    <row r="24" spans="17:31" ht="21" customHeight="1">
      <c r="Q24" s="132"/>
      <c r="R24" s="132"/>
      <c r="S24" s="132"/>
      <c r="T24" s="132"/>
      <c r="V24" s="132"/>
      <c r="W24" s="11"/>
      <c r="AE24" s="132"/>
    </row>
    <row r="25" spans="17:31" ht="21" customHeight="1">
      <c r="Q25" s="132"/>
      <c r="R25" s="132"/>
      <c r="S25" s="132"/>
      <c r="T25" s="132"/>
      <c r="V25" s="132"/>
      <c r="W25" s="11"/>
      <c r="AE25" s="132"/>
    </row>
    <row r="26" spans="17:31" ht="21" customHeight="1">
      <c r="Q26" s="132"/>
      <c r="R26" s="132"/>
      <c r="S26" s="132"/>
      <c r="T26" s="132"/>
      <c r="V26" s="132"/>
      <c r="W26" s="11"/>
      <c r="AE26" s="132"/>
    </row>
    <row r="27" spans="17:31" ht="21" customHeight="1">
      <c r="Q27" s="132"/>
      <c r="R27" s="132"/>
      <c r="S27" s="132"/>
      <c r="T27" s="132"/>
      <c r="V27" s="132"/>
      <c r="W27" s="11"/>
      <c r="AE27" s="132"/>
    </row>
    <row r="28" spans="17:31" ht="21" customHeight="1">
      <c r="Q28" s="132"/>
      <c r="R28" s="132"/>
      <c r="S28" s="132"/>
      <c r="T28" s="132"/>
      <c r="V28" s="132"/>
      <c r="W28" s="11"/>
      <c r="AE28" s="132"/>
    </row>
    <row r="29" spans="17:31" ht="21" customHeight="1">
      <c r="Q29" s="132"/>
      <c r="R29" s="132"/>
      <c r="S29" s="132"/>
      <c r="T29" s="132"/>
      <c r="V29" s="132"/>
      <c r="W29" s="11"/>
      <c r="AE29" s="132"/>
    </row>
    <row r="30" spans="17:31" ht="21" customHeight="1">
      <c r="Q30" s="132"/>
      <c r="R30" s="132"/>
      <c r="S30" s="132"/>
      <c r="T30" s="132"/>
      <c r="V30" s="132"/>
      <c r="W30" s="11"/>
      <c r="AE30" s="132"/>
    </row>
    <row r="31" spans="17:31" ht="21" customHeight="1">
      <c r="Q31" s="132"/>
      <c r="R31" s="132"/>
      <c r="S31" s="132"/>
      <c r="T31" s="132"/>
      <c r="V31" s="132"/>
      <c r="W31" s="11"/>
      <c r="AE31" s="132"/>
    </row>
    <row r="32" spans="17:31" ht="21" customHeight="1">
      <c r="Q32" s="132"/>
      <c r="R32" s="132"/>
      <c r="S32" s="132"/>
      <c r="T32" s="132"/>
      <c r="V32" s="132"/>
      <c r="W32" s="11"/>
      <c r="AE32" s="132"/>
    </row>
    <row r="33" spans="17:31" ht="21" customHeight="1">
      <c r="Q33" s="132"/>
      <c r="R33" s="132"/>
      <c r="S33" s="132"/>
      <c r="T33" s="132"/>
      <c r="V33" s="132"/>
      <c r="W33" s="11"/>
      <c r="AE33" s="132"/>
    </row>
    <row r="34" spans="17:31" ht="21" customHeight="1">
      <c r="Q34" s="132"/>
      <c r="R34" s="132"/>
      <c r="S34" s="132"/>
      <c r="T34" s="132"/>
      <c r="V34" s="132"/>
      <c r="W34" s="11"/>
      <c r="AE34" s="132"/>
    </row>
    <row r="35" spans="17:31" ht="21" customHeight="1">
      <c r="Q35" s="132"/>
      <c r="R35" s="132"/>
      <c r="S35" s="132"/>
      <c r="T35" s="132"/>
      <c r="V35" s="132"/>
      <c r="W35" s="11"/>
      <c r="AE35" s="132"/>
    </row>
    <row r="36" spans="17:31" ht="21" customHeight="1">
      <c r="Q36" s="132"/>
      <c r="R36" s="132"/>
      <c r="S36" s="132"/>
      <c r="T36" s="132"/>
      <c r="V36" s="132"/>
      <c r="W36" s="11"/>
      <c r="AE36" s="132"/>
    </row>
    <row r="37" spans="17:31" ht="21" customHeight="1">
      <c r="Q37" s="132"/>
      <c r="R37" s="132"/>
      <c r="S37" s="132"/>
      <c r="T37" s="132"/>
      <c r="V37" s="132"/>
      <c r="W37" s="11"/>
      <c r="AE37" s="132"/>
    </row>
    <row r="38" spans="17:31" ht="21" customHeight="1">
      <c r="Q38" s="132"/>
      <c r="R38" s="132"/>
      <c r="S38" s="132"/>
      <c r="T38" s="132"/>
      <c r="V38" s="132"/>
      <c r="W38" s="11"/>
      <c r="AE38" s="132"/>
    </row>
    <row r="39" spans="17:31" ht="21" customHeight="1">
      <c r="Q39" s="132"/>
      <c r="R39" s="132"/>
      <c r="S39" s="132"/>
      <c r="T39" s="132"/>
      <c r="V39" s="132"/>
      <c r="W39" s="11"/>
      <c r="AE39" s="132"/>
    </row>
    <row r="40" spans="17:31" ht="21" customHeight="1">
      <c r="Q40" s="132"/>
      <c r="R40" s="132"/>
      <c r="S40" s="132"/>
      <c r="T40" s="132"/>
      <c r="V40" s="132"/>
      <c r="W40" s="11"/>
      <c r="AE40" s="132"/>
    </row>
    <row r="41" spans="17:31" ht="21" customHeight="1">
      <c r="Q41" s="132"/>
      <c r="R41" s="132"/>
      <c r="S41" s="132"/>
      <c r="T41" s="132"/>
      <c r="V41" s="132"/>
      <c r="W41" s="11"/>
      <c r="AE41" s="132"/>
    </row>
    <row r="42" spans="17:31" ht="21" customHeight="1">
      <c r="Q42" s="132"/>
      <c r="R42" s="132"/>
      <c r="S42" s="132"/>
      <c r="T42" s="132"/>
      <c r="V42" s="132"/>
      <c r="W42" s="11"/>
      <c r="AE42" s="132"/>
    </row>
    <row r="43" spans="17:31" ht="21" customHeight="1">
      <c r="Q43" s="132"/>
      <c r="R43" s="132"/>
      <c r="S43" s="132"/>
      <c r="T43" s="132"/>
      <c r="V43" s="132"/>
      <c r="W43" s="11"/>
      <c r="AE43" s="132"/>
    </row>
    <row r="44" spans="17:31" ht="21" customHeight="1">
      <c r="Q44" s="132"/>
      <c r="R44" s="132"/>
      <c r="S44" s="132"/>
      <c r="T44" s="132"/>
      <c r="V44" s="132"/>
      <c r="W44" s="11"/>
      <c r="AE44" s="132"/>
    </row>
    <row r="45" spans="17:31" ht="21" customHeight="1">
      <c r="Q45" s="132"/>
      <c r="R45" s="132"/>
      <c r="S45" s="132"/>
      <c r="T45" s="132"/>
      <c r="V45" s="132"/>
      <c r="W45" s="11"/>
      <c r="AE45" s="132"/>
    </row>
    <row r="46" spans="17:31" ht="21" customHeight="1">
      <c r="Q46" s="132"/>
      <c r="R46" s="132"/>
      <c r="S46" s="132"/>
      <c r="T46" s="132"/>
      <c r="V46" s="132"/>
      <c r="W46" s="11"/>
      <c r="AE46" s="132"/>
    </row>
    <row r="47" spans="17:31" ht="21" customHeight="1">
      <c r="Q47" s="132"/>
      <c r="R47" s="132"/>
      <c r="S47" s="132"/>
      <c r="T47" s="132"/>
      <c r="V47" s="132"/>
      <c r="W47" s="11"/>
      <c r="AE47" s="132"/>
    </row>
    <row r="48" spans="17:31" ht="21" customHeight="1">
      <c r="Q48" s="132"/>
      <c r="R48" s="132"/>
      <c r="S48" s="132"/>
      <c r="T48" s="132"/>
      <c r="V48" s="132"/>
      <c r="W48" s="11"/>
      <c r="AE48" s="132"/>
    </row>
    <row r="49" spans="17:31" ht="21" customHeight="1">
      <c r="Q49" s="132"/>
      <c r="R49" s="132"/>
      <c r="S49" s="132"/>
      <c r="T49" s="132"/>
      <c r="V49" s="132"/>
      <c r="W49" s="11"/>
      <c r="AE49" s="132"/>
    </row>
    <row r="50" spans="17:31" ht="21" customHeight="1">
      <c r="Q50" s="132"/>
      <c r="R50" s="132"/>
      <c r="S50" s="132"/>
      <c r="T50" s="132"/>
      <c r="V50" s="132"/>
      <c r="W50" s="11"/>
      <c r="AE50" s="132"/>
    </row>
    <row r="51" spans="17:31" ht="21" customHeight="1">
      <c r="Q51" s="132"/>
      <c r="R51" s="132"/>
      <c r="S51" s="132"/>
      <c r="T51" s="132"/>
      <c r="V51" s="132"/>
      <c r="W51" s="11"/>
      <c r="AE51" s="132"/>
    </row>
    <row r="52" spans="17:31" ht="21" customHeight="1">
      <c r="Q52" s="132"/>
      <c r="R52" s="132"/>
      <c r="S52" s="132"/>
      <c r="T52" s="132"/>
      <c r="V52" s="132"/>
      <c r="W52" s="11"/>
      <c r="AE52" s="132"/>
    </row>
    <row r="53" spans="17:31" ht="21" customHeight="1">
      <c r="Q53" s="132"/>
      <c r="R53" s="132"/>
      <c r="S53" s="132"/>
      <c r="T53" s="132"/>
      <c r="V53" s="132"/>
      <c r="W53" s="11"/>
      <c r="AE53" s="132"/>
    </row>
    <row r="54" spans="17:31" ht="21" customHeight="1">
      <c r="Q54" s="132"/>
      <c r="R54" s="132"/>
      <c r="S54" s="132"/>
      <c r="T54" s="132"/>
      <c r="V54" s="132"/>
      <c r="W54" s="11"/>
      <c r="AE54" s="132"/>
    </row>
    <row r="55" spans="17:31" ht="21" customHeight="1">
      <c r="Q55" s="132"/>
      <c r="R55" s="132"/>
      <c r="S55" s="132"/>
      <c r="T55" s="132"/>
      <c r="V55" s="132"/>
      <c r="W55" s="11"/>
      <c r="AE55" s="132"/>
    </row>
    <row r="56" spans="17:31" ht="21" customHeight="1">
      <c r="Q56" s="132"/>
      <c r="R56" s="132"/>
      <c r="S56" s="132"/>
      <c r="T56" s="132"/>
      <c r="V56" s="132"/>
      <c r="W56" s="11"/>
      <c r="AE56" s="132"/>
    </row>
    <row r="57" spans="17:31" ht="21" customHeight="1">
      <c r="Q57" s="132"/>
      <c r="R57" s="132"/>
      <c r="S57" s="132"/>
      <c r="T57" s="132"/>
      <c r="V57" s="132"/>
      <c r="W57" s="11"/>
      <c r="AE57" s="132"/>
    </row>
    <row r="58" spans="17:31" ht="21" customHeight="1">
      <c r="Q58" s="132"/>
      <c r="R58" s="132"/>
      <c r="S58" s="132"/>
      <c r="T58" s="132"/>
      <c r="V58" s="132"/>
      <c r="W58" s="11"/>
      <c r="AE58" s="132"/>
    </row>
    <row r="59" spans="17:31" ht="21" customHeight="1">
      <c r="Q59" s="132"/>
      <c r="R59" s="132"/>
      <c r="S59" s="132"/>
      <c r="T59" s="132"/>
      <c r="V59" s="132"/>
      <c r="W59" s="11"/>
      <c r="AE59" s="132"/>
    </row>
    <row r="60" spans="17:31" ht="21" customHeight="1">
      <c r="Q60" s="132"/>
      <c r="R60" s="132"/>
      <c r="S60" s="132"/>
      <c r="T60" s="132"/>
      <c r="V60" s="132"/>
      <c r="W60" s="11"/>
      <c r="AE60" s="132"/>
    </row>
    <row r="61" spans="17:31" ht="21" customHeight="1">
      <c r="Q61" s="132"/>
      <c r="R61" s="132"/>
      <c r="S61" s="132"/>
      <c r="T61" s="132"/>
      <c r="V61" s="132"/>
      <c r="W61" s="11"/>
      <c r="AE61" s="132"/>
    </row>
    <row r="62" spans="17:31" ht="21" customHeight="1">
      <c r="Q62" s="132"/>
      <c r="R62" s="132"/>
      <c r="S62" s="132"/>
      <c r="T62" s="132"/>
      <c r="V62" s="132"/>
      <c r="W62" s="11"/>
      <c r="AE62" s="132"/>
    </row>
    <row r="63" spans="17:31" ht="21" customHeight="1">
      <c r="Q63" s="132"/>
      <c r="R63" s="132"/>
      <c r="S63" s="132"/>
      <c r="T63" s="132"/>
      <c r="V63" s="132"/>
      <c r="W63" s="11"/>
      <c r="AE63" s="132"/>
    </row>
    <row r="64" spans="17:31" ht="21" customHeight="1">
      <c r="Q64" s="132"/>
      <c r="R64" s="132"/>
      <c r="S64" s="132"/>
      <c r="T64" s="132"/>
      <c r="V64" s="132"/>
      <c r="W64" s="11"/>
      <c r="AE64" s="132"/>
    </row>
    <row r="65" spans="17:31" ht="21" customHeight="1">
      <c r="Q65" s="132"/>
      <c r="R65" s="132"/>
      <c r="S65" s="132"/>
      <c r="T65" s="132"/>
      <c r="V65" s="132"/>
      <c r="W65" s="11"/>
      <c r="AE65" s="132"/>
    </row>
    <row r="66" spans="17:31" ht="21" customHeight="1">
      <c r="Q66" s="132"/>
      <c r="R66" s="132"/>
      <c r="S66" s="132"/>
      <c r="T66" s="132"/>
      <c r="V66" s="132"/>
      <c r="W66" s="11"/>
      <c r="AE66" s="132"/>
    </row>
    <row r="67" spans="17:31" ht="21" customHeight="1">
      <c r="Q67" s="132"/>
      <c r="R67" s="132"/>
      <c r="S67" s="132"/>
      <c r="T67" s="132"/>
      <c r="V67" s="132"/>
      <c r="W67" s="11"/>
      <c r="AE67" s="132"/>
    </row>
    <row r="68" spans="17:31" ht="21" customHeight="1">
      <c r="Q68" s="132"/>
      <c r="R68" s="132"/>
      <c r="S68" s="132"/>
      <c r="T68" s="132"/>
      <c r="V68" s="132"/>
      <c r="W68" s="11"/>
      <c r="AE68" s="132"/>
    </row>
    <row r="69" spans="17:31" ht="21" customHeight="1">
      <c r="Q69" s="132"/>
      <c r="R69" s="132"/>
      <c r="S69" s="132"/>
      <c r="T69" s="132"/>
      <c r="V69" s="132"/>
      <c r="W69" s="11"/>
      <c r="AE69" s="132"/>
    </row>
    <row r="70" spans="17:31" ht="21" customHeight="1">
      <c r="Q70" s="132"/>
      <c r="R70" s="132"/>
      <c r="S70" s="132"/>
      <c r="T70" s="132"/>
      <c r="V70" s="132"/>
      <c r="W70" s="11"/>
      <c r="AE70" s="132"/>
    </row>
    <row r="71" spans="17:31" ht="21" customHeight="1">
      <c r="Q71" s="132"/>
      <c r="R71" s="132"/>
      <c r="S71" s="132"/>
      <c r="T71" s="132"/>
      <c r="V71" s="132"/>
      <c r="W71" s="11"/>
      <c r="AE71" s="132"/>
    </row>
    <row r="72" spans="17:31" ht="21" customHeight="1">
      <c r="Q72" s="132"/>
      <c r="R72" s="132"/>
      <c r="S72" s="132"/>
      <c r="T72" s="132"/>
      <c r="V72" s="132"/>
      <c r="W72" s="11"/>
      <c r="AE72" s="132"/>
    </row>
    <row r="73" spans="17:31" ht="21" customHeight="1">
      <c r="Q73" s="132"/>
      <c r="R73" s="132"/>
      <c r="S73" s="132"/>
      <c r="T73" s="132"/>
      <c r="V73" s="132"/>
      <c r="W73" s="11"/>
      <c r="AE73" s="132"/>
    </row>
    <row r="74" spans="17:31" ht="21" customHeight="1">
      <c r="Q74" s="132"/>
      <c r="R74" s="132"/>
      <c r="S74" s="132"/>
      <c r="T74" s="132"/>
      <c r="V74" s="132"/>
      <c r="W74" s="11"/>
      <c r="AE74" s="132"/>
    </row>
    <row r="75" spans="17:31" ht="21" customHeight="1">
      <c r="Q75" s="132"/>
      <c r="R75" s="132"/>
      <c r="S75" s="132"/>
      <c r="T75" s="132"/>
      <c r="V75" s="132"/>
      <c r="W75" s="11"/>
      <c r="AE75" s="132"/>
    </row>
    <row r="76" spans="17:31" ht="21" customHeight="1">
      <c r="Q76" s="132"/>
      <c r="R76" s="132"/>
      <c r="S76" s="132"/>
      <c r="T76" s="132"/>
      <c r="V76" s="132"/>
      <c r="W76" s="11"/>
      <c r="AE76" s="132"/>
    </row>
    <row r="77" spans="17:31" ht="21" customHeight="1">
      <c r="Q77" s="132"/>
      <c r="R77" s="132"/>
      <c r="S77" s="132"/>
      <c r="T77" s="132"/>
      <c r="V77" s="132"/>
      <c r="W77" s="11"/>
      <c r="AE77" s="132"/>
    </row>
    <row r="78" spans="17:31" ht="21" customHeight="1">
      <c r="Q78" s="132"/>
      <c r="R78" s="132"/>
      <c r="S78" s="132"/>
      <c r="T78" s="132"/>
      <c r="V78" s="132"/>
      <c r="W78" s="11"/>
      <c r="AE78" s="132"/>
    </row>
    <row r="79" spans="17:31" ht="21" customHeight="1">
      <c r="Q79" s="132"/>
      <c r="R79" s="132"/>
      <c r="S79" s="132"/>
      <c r="T79" s="132"/>
      <c r="V79" s="132"/>
      <c r="W79" s="11"/>
      <c r="AE79" s="132"/>
    </row>
    <row r="80" spans="17:31" ht="21" customHeight="1">
      <c r="Q80" s="132"/>
      <c r="R80" s="132"/>
      <c r="S80" s="132"/>
      <c r="T80" s="132"/>
      <c r="V80" s="132"/>
      <c r="W80" s="11"/>
      <c r="AE80" s="132"/>
    </row>
    <row r="81" spans="17:31" ht="21" customHeight="1">
      <c r="Q81" s="132"/>
      <c r="R81" s="132"/>
      <c r="S81" s="132"/>
      <c r="T81" s="132"/>
      <c r="V81" s="132"/>
      <c r="W81" s="11"/>
      <c r="AE81" s="132"/>
    </row>
    <row r="82" spans="17:31" ht="21" customHeight="1">
      <c r="Q82" s="132"/>
      <c r="R82" s="132"/>
      <c r="S82" s="132"/>
      <c r="T82" s="132"/>
      <c r="V82" s="132"/>
      <c r="W82" s="11"/>
      <c r="AE82" s="132"/>
    </row>
    <row r="83" spans="17:31" ht="21" customHeight="1">
      <c r="Q83" s="132"/>
      <c r="R83" s="132"/>
      <c r="S83" s="132"/>
      <c r="T83" s="132"/>
      <c r="V83" s="132"/>
      <c r="W83" s="11"/>
      <c r="AE83" s="132"/>
    </row>
    <row r="84" spans="17:31" ht="21" customHeight="1">
      <c r="Q84" s="132"/>
      <c r="R84" s="132"/>
      <c r="S84" s="132"/>
      <c r="T84" s="132"/>
      <c r="V84" s="132"/>
      <c r="W84" s="11"/>
      <c r="AE84" s="132"/>
    </row>
    <row r="85" spans="17:31" ht="21" customHeight="1">
      <c r="Q85" s="132"/>
      <c r="R85" s="132"/>
      <c r="S85" s="132"/>
      <c r="T85" s="132"/>
      <c r="V85" s="132"/>
      <c r="W85" s="11"/>
      <c r="AE85" s="132"/>
    </row>
    <row r="86" spans="17:31" ht="21" customHeight="1">
      <c r="Q86" s="132"/>
      <c r="R86" s="132"/>
      <c r="S86" s="132"/>
      <c r="T86" s="132"/>
      <c r="V86" s="132"/>
      <c r="W86" s="11"/>
      <c r="AE86" s="132"/>
    </row>
    <row r="87" spans="17:31" ht="21" customHeight="1">
      <c r="Q87" s="132"/>
      <c r="R87" s="132"/>
      <c r="S87" s="132"/>
      <c r="T87" s="132"/>
      <c r="V87" s="132"/>
      <c r="W87" s="11"/>
      <c r="AE87" s="132"/>
    </row>
    <row r="88" spans="17:31" ht="21" customHeight="1">
      <c r="Q88" s="132"/>
      <c r="R88" s="132"/>
      <c r="S88" s="132"/>
      <c r="T88" s="132"/>
      <c r="V88" s="132"/>
      <c r="W88" s="11"/>
      <c r="AE88" s="132"/>
    </row>
    <row r="89" spans="17:31" ht="21" customHeight="1">
      <c r="Q89" s="132"/>
      <c r="R89" s="132"/>
      <c r="S89" s="132"/>
      <c r="T89" s="132"/>
      <c r="V89" s="132"/>
      <c r="W89" s="11"/>
      <c r="AE89" s="132"/>
    </row>
    <row r="90" spans="17:31" ht="21" customHeight="1">
      <c r="Q90" s="132"/>
      <c r="R90" s="132"/>
      <c r="S90" s="132"/>
      <c r="T90" s="132"/>
      <c r="V90" s="132"/>
      <c r="W90" s="11"/>
      <c r="AE90" s="132"/>
    </row>
    <row r="91" spans="17:31" ht="21" customHeight="1">
      <c r="Q91" s="132"/>
      <c r="R91" s="132"/>
      <c r="S91" s="132"/>
      <c r="T91" s="132"/>
      <c r="V91" s="132"/>
      <c r="W91" s="11"/>
      <c r="AE91" s="132"/>
    </row>
    <row r="92" spans="17:31" ht="21" customHeight="1">
      <c r="Q92" s="132"/>
      <c r="R92" s="132"/>
      <c r="S92" s="132"/>
      <c r="T92" s="132"/>
      <c r="V92" s="132"/>
      <c r="W92" s="11"/>
      <c r="AE92" s="132"/>
    </row>
    <row r="93" spans="17:31" ht="21" customHeight="1">
      <c r="Q93" s="132"/>
      <c r="R93" s="132"/>
      <c r="S93" s="132"/>
      <c r="T93" s="132"/>
      <c r="V93" s="132"/>
      <c r="W93" s="11"/>
      <c r="AE93" s="132"/>
    </row>
    <row r="94" spans="17:31" ht="21" customHeight="1">
      <c r="Q94" s="132"/>
      <c r="R94" s="132"/>
      <c r="S94" s="132"/>
      <c r="T94" s="132"/>
      <c r="V94" s="132"/>
      <c r="W94" s="11"/>
      <c r="AE94" s="132"/>
    </row>
    <row r="95" spans="17:31" ht="21" customHeight="1">
      <c r="Q95" s="132"/>
      <c r="R95" s="132"/>
      <c r="S95" s="132"/>
      <c r="T95" s="132"/>
      <c r="V95" s="132"/>
      <c r="W95" s="11"/>
      <c r="AE95" s="132"/>
    </row>
    <row r="96" spans="17:31" ht="21" customHeight="1">
      <c r="Q96" s="132"/>
      <c r="R96" s="132"/>
      <c r="S96" s="132"/>
      <c r="T96" s="132"/>
      <c r="V96" s="132"/>
      <c r="W96" s="11"/>
      <c r="AE96" s="132"/>
    </row>
    <row r="97" spans="17:31" ht="21" customHeight="1">
      <c r="Q97" s="132"/>
      <c r="R97" s="132"/>
      <c r="S97" s="132"/>
      <c r="T97" s="132"/>
      <c r="V97" s="132"/>
      <c r="W97" s="11"/>
      <c r="AE97" s="132"/>
    </row>
    <row r="98" spans="17:31" ht="21" customHeight="1">
      <c r="Q98" s="132"/>
      <c r="R98" s="132"/>
      <c r="S98" s="132"/>
      <c r="T98" s="132"/>
      <c r="V98" s="132"/>
      <c r="W98" s="11"/>
      <c r="AE98" s="132"/>
    </row>
    <row r="99" spans="17:31" ht="21" customHeight="1">
      <c r="Q99" s="132"/>
      <c r="R99" s="132"/>
      <c r="S99" s="132"/>
      <c r="T99" s="132"/>
      <c r="V99" s="132"/>
      <c r="W99" s="11"/>
      <c r="AE99" s="132"/>
    </row>
    <row r="100" spans="17:31" ht="21" customHeight="1">
      <c r="Q100" s="132"/>
      <c r="R100" s="132"/>
      <c r="S100" s="132"/>
      <c r="T100" s="132"/>
      <c r="V100" s="132"/>
      <c r="W100" s="11"/>
      <c r="AE100" s="132"/>
    </row>
    <row r="101" spans="17:31" ht="21" customHeight="1">
      <c r="Q101" s="132"/>
      <c r="R101" s="132"/>
      <c r="S101" s="132"/>
      <c r="T101" s="132"/>
      <c r="V101" s="132"/>
      <c r="W101" s="11"/>
      <c r="AE101" s="132"/>
    </row>
    <row r="102" spans="17:31" ht="21" customHeight="1">
      <c r="Q102" s="132"/>
      <c r="R102" s="132"/>
      <c r="S102" s="132"/>
      <c r="T102" s="132"/>
      <c r="V102" s="132"/>
      <c r="W102" s="11"/>
      <c r="AE102" s="132"/>
    </row>
    <row r="103" spans="17:31" ht="21" customHeight="1">
      <c r="Q103" s="132"/>
      <c r="R103" s="132"/>
      <c r="S103" s="132"/>
      <c r="T103" s="132"/>
      <c r="V103" s="132"/>
      <c r="W103" s="11"/>
      <c r="AE103" s="132"/>
    </row>
    <row r="104" spans="17:31" ht="21" customHeight="1">
      <c r="Q104" s="132"/>
      <c r="R104" s="132"/>
      <c r="S104" s="132"/>
      <c r="T104" s="132"/>
      <c r="V104" s="132"/>
      <c r="W104" s="11"/>
      <c r="AE104" s="132"/>
    </row>
    <row r="105" spans="17:31" ht="21" customHeight="1">
      <c r="Q105" s="132"/>
      <c r="R105" s="132"/>
      <c r="S105" s="132"/>
      <c r="T105" s="132"/>
      <c r="V105" s="132"/>
      <c r="W105" s="11"/>
      <c r="AE105" s="132"/>
    </row>
    <row r="106" spans="17:31" ht="21" customHeight="1">
      <c r="Q106" s="132"/>
      <c r="R106" s="132"/>
      <c r="S106" s="132"/>
      <c r="T106" s="132"/>
      <c r="V106" s="132"/>
      <c r="W106" s="11"/>
      <c r="AE106" s="132"/>
    </row>
    <row r="107" spans="17:31" ht="21" customHeight="1">
      <c r="Q107" s="132"/>
      <c r="R107" s="132"/>
      <c r="S107" s="132"/>
      <c r="T107" s="132"/>
      <c r="V107" s="132"/>
      <c r="W107" s="11"/>
      <c r="AE107" s="132"/>
    </row>
    <row r="108" spans="17:31" ht="21" customHeight="1">
      <c r="Q108" s="132"/>
      <c r="R108" s="132"/>
      <c r="S108" s="132"/>
      <c r="T108" s="132"/>
      <c r="V108" s="132"/>
      <c r="W108" s="11"/>
      <c r="AE108" s="132"/>
    </row>
    <row r="109" spans="17:31" ht="21" customHeight="1">
      <c r="Q109" s="132"/>
      <c r="R109" s="132"/>
      <c r="S109" s="132"/>
      <c r="T109" s="132"/>
      <c r="V109" s="132"/>
      <c r="W109" s="11"/>
      <c r="AE109" s="132"/>
    </row>
    <row r="110" spans="17:31" ht="21" customHeight="1">
      <c r="Q110" s="132"/>
      <c r="R110" s="132"/>
      <c r="S110" s="132"/>
      <c r="T110" s="132"/>
      <c r="V110" s="132"/>
      <c r="W110" s="11"/>
      <c r="AE110" s="132"/>
    </row>
    <row r="111" spans="17:31" ht="21" customHeight="1">
      <c r="Q111" s="132"/>
      <c r="R111" s="132"/>
      <c r="S111" s="132"/>
      <c r="T111" s="132"/>
      <c r="V111" s="132"/>
      <c r="W111" s="11"/>
      <c r="AE111" s="132"/>
    </row>
    <row r="112" spans="17:31" ht="21" customHeight="1">
      <c r="Q112" s="132"/>
      <c r="R112" s="132"/>
      <c r="S112" s="132"/>
      <c r="T112" s="132"/>
      <c r="V112" s="132"/>
      <c r="W112" s="11"/>
      <c r="AE112" s="132"/>
    </row>
    <row r="113" spans="17:31" ht="21" customHeight="1">
      <c r="Q113" s="132"/>
      <c r="R113" s="132"/>
      <c r="S113" s="132"/>
      <c r="T113" s="132"/>
      <c r="V113" s="132"/>
      <c r="W113" s="11"/>
      <c r="AE113" s="132"/>
    </row>
    <row r="114" spans="17:31" ht="21" customHeight="1">
      <c r="Q114" s="132"/>
      <c r="R114" s="132"/>
      <c r="S114" s="132"/>
      <c r="T114" s="132"/>
      <c r="V114" s="132"/>
      <c r="W114" s="11"/>
      <c r="AE114" s="132"/>
    </row>
    <row r="115" spans="17:31" ht="21" customHeight="1">
      <c r="Q115" s="132"/>
      <c r="R115" s="132"/>
      <c r="S115" s="132"/>
      <c r="T115" s="132"/>
      <c r="V115" s="132"/>
      <c r="W115" s="11"/>
      <c r="AE115" s="132"/>
    </row>
    <row r="116" spans="17:31" ht="21" customHeight="1">
      <c r="Q116" s="132"/>
      <c r="R116" s="132"/>
      <c r="S116" s="132"/>
      <c r="T116" s="132"/>
      <c r="V116" s="132"/>
      <c r="W116" s="11"/>
      <c r="AE116" s="132"/>
    </row>
    <row r="117" spans="17:31" ht="21" customHeight="1">
      <c r="Q117" s="132"/>
      <c r="R117" s="132"/>
      <c r="S117" s="132"/>
      <c r="T117" s="132"/>
      <c r="V117" s="132"/>
      <c r="W117" s="11"/>
      <c r="AE117" s="132"/>
    </row>
    <row r="118" spans="17:31" ht="21" customHeight="1">
      <c r="Q118" s="132"/>
      <c r="R118" s="132"/>
      <c r="S118" s="132"/>
      <c r="T118" s="132"/>
      <c r="V118" s="132"/>
      <c r="W118" s="11"/>
      <c r="AE118" s="132"/>
    </row>
    <row r="119" spans="17:31" ht="21" customHeight="1">
      <c r="Q119" s="132"/>
      <c r="R119" s="132"/>
      <c r="S119" s="132"/>
      <c r="T119" s="132"/>
      <c r="V119" s="132"/>
      <c r="W119" s="11"/>
      <c r="AE119" s="132"/>
    </row>
    <row r="120" spans="17:31" ht="21" customHeight="1">
      <c r="Q120" s="132"/>
      <c r="R120" s="132"/>
      <c r="S120" s="132"/>
      <c r="T120" s="132"/>
      <c r="V120" s="132"/>
      <c r="W120" s="11"/>
      <c r="AE120" s="132"/>
    </row>
    <row r="121" spans="17:31" ht="21" customHeight="1">
      <c r="Q121" s="132"/>
      <c r="R121" s="132"/>
      <c r="S121" s="132"/>
      <c r="T121" s="132"/>
      <c r="V121" s="132"/>
      <c r="W121" s="11"/>
      <c r="AE121" s="132"/>
    </row>
    <row r="122" spans="17:31" ht="21" customHeight="1">
      <c r="Q122" s="132"/>
      <c r="R122" s="132"/>
      <c r="S122" s="132"/>
      <c r="T122" s="132"/>
      <c r="V122" s="132"/>
      <c r="W122" s="11"/>
      <c r="AE122" s="132"/>
    </row>
    <row r="123" spans="17:31" ht="21" customHeight="1">
      <c r="Q123" s="132"/>
      <c r="R123" s="132"/>
      <c r="S123" s="132"/>
      <c r="T123" s="132"/>
      <c r="V123" s="132"/>
      <c r="W123" s="11"/>
      <c r="AE123" s="132"/>
    </row>
    <row r="124" spans="17:31" ht="21" customHeight="1">
      <c r="Q124" s="132"/>
      <c r="R124" s="132"/>
      <c r="S124" s="132"/>
      <c r="T124" s="132"/>
      <c r="V124" s="132"/>
      <c r="W124" s="11"/>
      <c r="AE124" s="132"/>
    </row>
    <row r="125" spans="17:31" ht="21" customHeight="1">
      <c r="Q125" s="132"/>
      <c r="R125" s="132"/>
      <c r="S125" s="132"/>
      <c r="T125" s="132"/>
      <c r="V125" s="132"/>
      <c r="W125" s="11"/>
      <c r="AE125" s="132"/>
    </row>
    <row r="126" spans="17:31" ht="21" customHeight="1">
      <c r="Q126" s="132"/>
      <c r="R126" s="132"/>
      <c r="S126" s="132"/>
      <c r="T126" s="132"/>
      <c r="V126" s="132"/>
      <c r="W126" s="11"/>
      <c r="AE126" s="132"/>
    </row>
    <row r="127" spans="17:31" ht="21" customHeight="1">
      <c r="Q127" s="132"/>
      <c r="R127" s="132"/>
      <c r="S127" s="132"/>
      <c r="T127" s="132"/>
      <c r="V127" s="132"/>
      <c r="W127" s="11"/>
      <c r="AE127" s="132"/>
    </row>
    <row r="128" spans="17:31" ht="21" customHeight="1">
      <c r="Q128" s="132"/>
      <c r="R128" s="132"/>
      <c r="S128" s="132"/>
      <c r="T128" s="132"/>
      <c r="V128" s="132"/>
      <c r="W128" s="11"/>
      <c r="AE128" s="132"/>
    </row>
    <row r="129" spans="17:31" ht="21" customHeight="1">
      <c r="Q129" s="132"/>
      <c r="R129" s="132"/>
      <c r="S129" s="132"/>
      <c r="T129" s="132"/>
      <c r="V129" s="132"/>
      <c r="W129" s="11"/>
      <c r="AE129" s="132"/>
    </row>
    <row r="130" spans="17:31" ht="21" customHeight="1">
      <c r="Q130" s="132"/>
      <c r="R130" s="132"/>
      <c r="S130" s="132"/>
      <c r="T130" s="132"/>
      <c r="V130" s="132"/>
      <c r="W130" s="11"/>
      <c r="AE130" s="132"/>
    </row>
    <row r="131" spans="17:31" ht="21" customHeight="1">
      <c r="Q131" s="132"/>
      <c r="R131" s="132"/>
      <c r="S131" s="132"/>
      <c r="T131" s="132"/>
      <c r="V131" s="132"/>
      <c r="W131" s="11"/>
      <c r="AE131" s="132"/>
    </row>
    <row r="132" spans="17:31" ht="21" customHeight="1">
      <c r="Q132" s="132"/>
      <c r="R132" s="132"/>
      <c r="S132" s="132"/>
      <c r="T132" s="132"/>
      <c r="V132" s="132"/>
      <c r="W132" s="11"/>
      <c r="AE132" s="132"/>
    </row>
    <row r="133" spans="17:31" ht="21" customHeight="1">
      <c r="Q133" s="132"/>
      <c r="R133" s="132"/>
      <c r="S133" s="132"/>
      <c r="T133" s="132"/>
      <c r="V133" s="132"/>
      <c r="W133" s="11"/>
      <c r="AE133" s="132"/>
    </row>
    <row r="134" spans="17:31" ht="21" customHeight="1">
      <c r="Q134" s="132"/>
      <c r="R134" s="132"/>
      <c r="S134" s="132"/>
      <c r="T134" s="132"/>
      <c r="V134" s="132"/>
      <c r="W134" s="11"/>
      <c r="AE134" s="132"/>
    </row>
    <row r="135" spans="17:31" ht="21" customHeight="1">
      <c r="Q135" s="132"/>
      <c r="R135" s="132"/>
      <c r="S135" s="132"/>
      <c r="T135" s="132"/>
      <c r="V135" s="132"/>
      <c r="W135" s="11"/>
      <c r="AE135" s="132"/>
    </row>
    <row r="136" spans="17:31" ht="21" customHeight="1">
      <c r="Q136" s="132"/>
      <c r="R136" s="132"/>
      <c r="S136" s="132"/>
      <c r="T136" s="132"/>
      <c r="V136" s="132"/>
      <c r="W136" s="11"/>
      <c r="AE136" s="132"/>
    </row>
    <row r="137" spans="17:31" ht="21" customHeight="1">
      <c r="Q137" s="132"/>
      <c r="R137" s="132"/>
      <c r="S137" s="132"/>
      <c r="T137" s="132"/>
      <c r="V137" s="132"/>
      <c r="W137" s="11"/>
      <c r="AE137" s="132"/>
    </row>
    <row r="138" spans="17:31" ht="21" customHeight="1">
      <c r="Q138" s="132"/>
      <c r="R138" s="132"/>
      <c r="S138" s="132"/>
      <c r="T138" s="132"/>
      <c r="V138" s="132"/>
      <c r="W138" s="11"/>
      <c r="AE138" s="132"/>
    </row>
    <row r="139" spans="17:31" ht="21" customHeight="1">
      <c r="Q139" s="132"/>
      <c r="R139" s="132"/>
      <c r="S139" s="132"/>
      <c r="T139" s="132"/>
      <c r="V139" s="132"/>
      <c r="W139" s="11"/>
      <c r="AE139" s="132"/>
    </row>
    <row r="140" spans="17:31" ht="21" customHeight="1">
      <c r="Q140" s="132"/>
      <c r="R140" s="132"/>
      <c r="S140" s="132"/>
      <c r="T140" s="132"/>
      <c r="V140" s="132"/>
      <c r="W140" s="11"/>
      <c r="AE140" s="132"/>
    </row>
    <row r="141" spans="17:31" ht="21" customHeight="1">
      <c r="Q141" s="132"/>
      <c r="R141" s="132"/>
      <c r="S141" s="132"/>
      <c r="T141" s="132"/>
      <c r="V141" s="132"/>
      <c r="W141" s="11"/>
      <c r="AE141" s="132"/>
    </row>
    <row r="142" spans="17:31" ht="21" customHeight="1">
      <c r="Q142" s="132"/>
      <c r="R142" s="132"/>
      <c r="S142" s="132"/>
      <c r="T142" s="132"/>
      <c r="V142" s="132"/>
      <c r="W142" s="11"/>
      <c r="AE142" s="132"/>
    </row>
    <row r="143" spans="17:31" ht="21" customHeight="1">
      <c r="Q143" s="132"/>
      <c r="R143" s="132"/>
      <c r="S143" s="132"/>
      <c r="T143" s="132"/>
      <c r="V143" s="132"/>
      <c r="W143" s="11"/>
      <c r="AE143" s="132"/>
    </row>
    <row r="144" spans="17:31" ht="21" customHeight="1">
      <c r="Q144" s="132"/>
      <c r="R144" s="132"/>
      <c r="S144" s="132"/>
      <c r="T144" s="132"/>
      <c r="V144" s="132"/>
      <c r="W144" s="11"/>
      <c r="AE144" s="132"/>
    </row>
    <row r="145" spans="17:31" ht="21" customHeight="1">
      <c r="Q145" s="132"/>
      <c r="R145" s="132"/>
      <c r="S145" s="132"/>
      <c r="T145" s="132"/>
      <c r="V145" s="132"/>
      <c r="W145" s="11"/>
      <c r="AE145" s="132"/>
    </row>
    <row r="146" spans="17:31" ht="21" customHeight="1">
      <c r="Q146" s="132"/>
      <c r="R146" s="132"/>
      <c r="S146" s="132"/>
      <c r="T146" s="132"/>
      <c r="V146" s="132"/>
      <c r="W146" s="11"/>
      <c r="AE146" s="132"/>
    </row>
    <row r="147" spans="17:31" ht="21" customHeight="1">
      <c r="Q147" s="132"/>
      <c r="R147" s="132"/>
      <c r="S147" s="132"/>
      <c r="T147" s="132"/>
      <c r="V147" s="132"/>
      <c r="W147" s="11"/>
      <c r="AE147" s="132"/>
    </row>
    <row r="148" spans="17:31" ht="21" customHeight="1">
      <c r="Q148" s="132"/>
      <c r="R148" s="132"/>
      <c r="S148" s="132"/>
      <c r="T148" s="132"/>
      <c r="V148" s="132"/>
      <c r="W148" s="11"/>
      <c r="AE148" s="132"/>
    </row>
    <row r="149" spans="17:31" ht="21" customHeight="1">
      <c r="Q149" s="132"/>
      <c r="R149" s="132"/>
      <c r="S149" s="132"/>
      <c r="T149" s="132"/>
      <c r="V149" s="132"/>
      <c r="W149" s="11"/>
      <c r="AE149" s="132"/>
    </row>
    <row r="150" spans="17:31" ht="21" customHeight="1">
      <c r="Q150" s="132"/>
      <c r="R150" s="132"/>
      <c r="S150" s="132"/>
      <c r="T150" s="132"/>
      <c r="V150" s="132"/>
      <c r="W150" s="11"/>
      <c r="AE150" s="132"/>
    </row>
    <row r="151" spans="17:31" ht="21" customHeight="1">
      <c r="Q151" s="132"/>
      <c r="R151" s="132"/>
      <c r="S151" s="132"/>
      <c r="T151" s="132"/>
      <c r="V151" s="132"/>
      <c r="W151" s="11"/>
      <c r="AE151" s="132"/>
    </row>
    <row r="152" spans="17:31" ht="21" customHeight="1">
      <c r="Q152" s="132"/>
      <c r="R152" s="132"/>
      <c r="S152" s="132"/>
      <c r="T152" s="132"/>
      <c r="V152" s="132"/>
      <c r="W152" s="11"/>
      <c r="AE152" s="132"/>
    </row>
    <row r="153" spans="17:31" ht="21" customHeight="1">
      <c r="Q153" s="132"/>
      <c r="R153" s="132"/>
      <c r="S153" s="132"/>
      <c r="T153" s="132"/>
      <c r="V153" s="132"/>
      <c r="W153" s="11"/>
      <c r="AE153" s="132"/>
    </row>
    <row r="154" spans="17:31" ht="21" customHeight="1">
      <c r="Q154" s="132"/>
      <c r="R154" s="132"/>
      <c r="S154" s="132"/>
      <c r="T154" s="132"/>
      <c r="V154" s="132"/>
      <c r="W154" s="11"/>
      <c r="AE154" s="132"/>
    </row>
    <row r="155" spans="17:31" ht="21" customHeight="1">
      <c r="Q155" s="132"/>
      <c r="R155" s="132"/>
      <c r="S155" s="132"/>
      <c r="T155" s="132"/>
      <c r="V155" s="132"/>
      <c r="W155" s="11"/>
      <c r="AE155" s="132"/>
    </row>
    <row r="156" spans="17:31" ht="21" customHeight="1">
      <c r="Q156" s="132"/>
      <c r="R156" s="132"/>
      <c r="S156" s="132"/>
      <c r="T156" s="132"/>
      <c r="V156" s="132"/>
      <c r="W156" s="11"/>
      <c r="AE156" s="132"/>
    </row>
    <row r="157" spans="17:31" ht="21" customHeight="1">
      <c r="Q157" s="132"/>
      <c r="R157" s="132"/>
      <c r="S157" s="132"/>
      <c r="T157" s="132"/>
      <c r="V157" s="132"/>
      <c r="W157" s="11"/>
      <c r="AE157" s="132"/>
    </row>
    <row r="158" spans="17:31" ht="21" customHeight="1">
      <c r="Q158" s="132"/>
      <c r="R158" s="132"/>
      <c r="S158" s="132"/>
      <c r="T158" s="132"/>
      <c r="V158" s="132"/>
      <c r="W158" s="11"/>
      <c r="AE158" s="132"/>
    </row>
    <row r="159" spans="17:31" ht="21" customHeight="1">
      <c r="Q159" s="132"/>
      <c r="R159" s="132"/>
      <c r="S159" s="132"/>
      <c r="T159" s="132"/>
      <c r="V159" s="132"/>
      <c r="W159" s="11"/>
      <c r="AE159" s="132"/>
    </row>
    <row r="160" spans="17:31" ht="21" customHeight="1">
      <c r="Q160" s="132"/>
      <c r="R160" s="132"/>
      <c r="S160" s="132"/>
      <c r="T160" s="132"/>
      <c r="V160" s="132"/>
      <c r="W160" s="11"/>
      <c r="AE160" s="132"/>
    </row>
    <row r="161" spans="17:31" ht="21" customHeight="1">
      <c r="Q161" s="132"/>
      <c r="R161" s="132"/>
      <c r="S161" s="132"/>
      <c r="T161" s="132"/>
      <c r="V161" s="132"/>
      <c r="W161" s="11"/>
      <c r="AE161" s="132"/>
    </row>
    <row r="162" spans="17:31" ht="21" customHeight="1">
      <c r="Q162" s="132"/>
      <c r="R162" s="132"/>
      <c r="S162" s="132"/>
      <c r="T162" s="132"/>
      <c r="V162" s="132"/>
      <c r="W162" s="11"/>
      <c r="AE162" s="132"/>
    </row>
    <row r="163" spans="17:31" ht="21" customHeight="1">
      <c r="Q163" s="132"/>
      <c r="R163" s="132"/>
      <c r="S163" s="132"/>
      <c r="T163" s="132"/>
      <c r="V163" s="132"/>
      <c r="W163" s="11"/>
      <c r="AE163" s="132"/>
    </row>
    <row r="164" spans="17:31" ht="21" customHeight="1">
      <c r="Q164" s="132"/>
      <c r="R164" s="132"/>
      <c r="S164" s="132"/>
      <c r="T164" s="132"/>
      <c r="V164" s="132"/>
      <c r="W164" s="11"/>
      <c r="AE164" s="132"/>
    </row>
    <row r="165" spans="17:31" ht="21" customHeight="1">
      <c r="Q165" s="132"/>
      <c r="R165" s="132"/>
      <c r="S165" s="132"/>
      <c r="T165" s="132"/>
      <c r="V165" s="132"/>
      <c r="W165" s="11"/>
      <c r="AE165" s="132"/>
    </row>
    <row r="166" spans="17:31" ht="21" customHeight="1">
      <c r="Q166" s="132"/>
      <c r="R166" s="132"/>
      <c r="S166" s="132"/>
      <c r="T166" s="132"/>
      <c r="V166" s="132"/>
      <c r="W166" s="11"/>
      <c r="AE166" s="132"/>
    </row>
    <row r="167" spans="17:31" ht="21" customHeight="1">
      <c r="Q167" s="132"/>
      <c r="R167" s="132"/>
      <c r="S167" s="132"/>
      <c r="T167" s="132"/>
      <c r="V167" s="132"/>
      <c r="W167" s="11"/>
      <c r="AE167" s="132"/>
    </row>
    <row r="168" spans="17:31" ht="21" customHeight="1">
      <c r="Q168" s="132"/>
      <c r="R168" s="132"/>
      <c r="S168" s="132"/>
      <c r="T168" s="132"/>
      <c r="V168" s="132"/>
      <c r="W168" s="11"/>
      <c r="AE168" s="132"/>
    </row>
    <row r="169" spans="17:31" ht="21" customHeight="1">
      <c r="Q169" s="132"/>
      <c r="R169" s="132"/>
      <c r="S169" s="132"/>
      <c r="T169" s="132"/>
      <c r="V169" s="132"/>
      <c r="W169" s="11"/>
      <c r="AE169" s="132"/>
    </row>
    <row r="170" spans="17:31" ht="21" customHeight="1">
      <c r="Q170" s="132"/>
      <c r="R170" s="132"/>
      <c r="S170" s="132"/>
      <c r="T170" s="132"/>
      <c r="V170" s="132"/>
      <c r="W170" s="11"/>
      <c r="AE170" s="132"/>
    </row>
    <row r="171" spans="17:31" ht="21" customHeight="1">
      <c r="Q171" s="132"/>
      <c r="R171" s="132"/>
      <c r="S171" s="132"/>
      <c r="T171" s="132"/>
      <c r="V171" s="132"/>
      <c r="W171" s="11"/>
      <c r="AE171" s="132"/>
    </row>
    <row r="172" spans="17:31" ht="21" customHeight="1">
      <c r="Q172" s="132"/>
      <c r="R172" s="132"/>
      <c r="S172" s="132"/>
      <c r="T172" s="132"/>
      <c r="V172" s="132"/>
      <c r="W172" s="11"/>
      <c r="AE172" s="132"/>
    </row>
    <row r="173" spans="17:31" ht="21" customHeight="1">
      <c r="Q173" s="132"/>
      <c r="R173" s="132"/>
      <c r="S173" s="132"/>
      <c r="T173" s="132"/>
      <c r="V173" s="132"/>
      <c r="W173" s="11"/>
      <c r="AE173" s="132"/>
    </row>
    <row r="174" spans="17:31" ht="21" customHeight="1">
      <c r="Q174" s="132"/>
      <c r="R174" s="132"/>
      <c r="S174" s="132"/>
      <c r="T174" s="132"/>
      <c r="V174" s="132"/>
      <c r="W174" s="11"/>
      <c r="AE174" s="132"/>
    </row>
    <row r="175" spans="17:31" ht="21" customHeight="1">
      <c r="Q175" s="132"/>
      <c r="R175" s="132"/>
      <c r="S175" s="132"/>
      <c r="T175" s="132"/>
      <c r="V175" s="132"/>
      <c r="W175" s="11"/>
      <c r="AE175" s="132"/>
    </row>
    <row r="176" spans="17:31" ht="21" customHeight="1">
      <c r="Q176" s="132"/>
      <c r="R176" s="132"/>
      <c r="S176" s="132"/>
      <c r="T176" s="132"/>
      <c r="V176" s="132"/>
      <c r="W176" s="11"/>
      <c r="AE176" s="132"/>
    </row>
    <row r="177" spans="17:31" ht="21" customHeight="1">
      <c r="Q177" s="132"/>
      <c r="R177" s="132"/>
      <c r="S177" s="132"/>
      <c r="T177" s="132"/>
      <c r="V177" s="132"/>
      <c r="W177" s="11"/>
      <c r="AE177" s="132"/>
    </row>
    <row r="178" spans="17:31" ht="21" customHeight="1">
      <c r="Q178" s="132"/>
      <c r="R178" s="132"/>
      <c r="S178" s="132"/>
      <c r="T178" s="132"/>
      <c r="V178" s="132"/>
      <c r="W178" s="11"/>
      <c r="AE178" s="132"/>
    </row>
    <row r="179" spans="17:31" ht="21" customHeight="1">
      <c r="Q179" s="132"/>
      <c r="R179" s="132"/>
      <c r="S179" s="132"/>
      <c r="T179" s="132"/>
      <c r="V179" s="132"/>
      <c r="W179" s="11"/>
      <c r="AE179" s="132"/>
    </row>
    <row r="180" spans="17:31" ht="21" customHeight="1">
      <c r="Q180" s="132"/>
      <c r="R180" s="132"/>
      <c r="S180" s="132"/>
      <c r="T180" s="132"/>
      <c r="V180" s="132"/>
      <c r="W180" s="11"/>
      <c r="AE180" s="132"/>
    </row>
    <row r="181" spans="17:31" ht="21" customHeight="1">
      <c r="Q181" s="132"/>
      <c r="R181" s="132"/>
      <c r="S181" s="132"/>
      <c r="T181" s="132"/>
      <c r="V181" s="132"/>
      <c r="W181" s="11"/>
      <c r="AE181" s="132"/>
    </row>
    <row r="182" spans="17:31" ht="21" customHeight="1">
      <c r="Q182" s="132"/>
      <c r="R182" s="132"/>
      <c r="S182" s="132"/>
      <c r="T182" s="132"/>
      <c r="V182" s="132"/>
      <c r="W182" s="11"/>
      <c r="AE182" s="132"/>
    </row>
    <row r="183" spans="17:31" ht="21" customHeight="1">
      <c r="Q183" s="132"/>
      <c r="R183" s="132"/>
      <c r="S183" s="132"/>
      <c r="T183" s="132"/>
      <c r="V183" s="132"/>
      <c r="W183" s="11"/>
      <c r="AE183" s="132"/>
    </row>
    <row r="184" spans="17:31" ht="21" customHeight="1">
      <c r="Q184" s="132"/>
      <c r="R184" s="132"/>
      <c r="S184" s="132"/>
      <c r="T184" s="132"/>
      <c r="V184" s="132"/>
      <c r="W184" s="11"/>
      <c r="AE184" s="132"/>
    </row>
    <row r="185" spans="17:31" ht="21" customHeight="1">
      <c r="Q185" s="132"/>
      <c r="R185" s="132"/>
      <c r="S185" s="132"/>
      <c r="T185" s="132"/>
      <c r="V185" s="132"/>
      <c r="W185" s="11"/>
      <c r="AE185" s="132"/>
    </row>
    <row r="186" spans="17:31" ht="21" customHeight="1">
      <c r="Q186" s="132"/>
      <c r="R186" s="132"/>
      <c r="S186" s="132"/>
      <c r="T186" s="132"/>
      <c r="V186" s="132"/>
      <c r="W186" s="11"/>
      <c r="AE186" s="132"/>
    </row>
    <row r="187" spans="17:31" ht="21" customHeight="1">
      <c r="Q187" s="132"/>
      <c r="R187" s="132"/>
      <c r="S187" s="132"/>
      <c r="T187" s="132"/>
      <c r="V187" s="132"/>
      <c r="W187" s="11"/>
      <c r="AE187" s="132"/>
    </row>
    <row r="188" spans="17:31" ht="21" customHeight="1">
      <c r="Q188" s="132"/>
      <c r="R188" s="132"/>
      <c r="S188" s="132"/>
      <c r="T188" s="132"/>
      <c r="V188" s="132"/>
      <c r="W188" s="11"/>
      <c r="AE188" s="132"/>
    </row>
    <row r="189" spans="17:31" ht="21" customHeight="1">
      <c r="Q189" s="132"/>
      <c r="R189" s="132"/>
      <c r="S189" s="132"/>
      <c r="T189" s="132"/>
      <c r="V189" s="132"/>
      <c r="W189" s="11"/>
      <c r="AE189" s="132"/>
    </row>
    <row r="190" spans="17:31" ht="21" customHeight="1">
      <c r="Q190" s="132"/>
      <c r="R190" s="132"/>
      <c r="S190" s="132"/>
      <c r="T190" s="132"/>
      <c r="V190" s="132"/>
      <c r="W190" s="11"/>
      <c r="AE190" s="132"/>
    </row>
    <row r="191" spans="17:31" ht="21" customHeight="1">
      <c r="Q191" s="132"/>
      <c r="R191" s="132"/>
      <c r="S191" s="132"/>
      <c r="T191" s="132"/>
      <c r="V191" s="132"/>
      <c r="W191" s="11"/>
      <c r="AE191" s="132"/>
    </row>
    <row r="192" spans="17:31" ht="21" customHeight="1">
      <c r="Q192" s="132"/>
      <c r="R192" s="132"/>
      <c r="S192" s="132"/>
      <c r="T192" s="132"/>
      <c r="V192" s="132"/>
      <c r="W192" s="11"/>
      <c r="AE192" s="132"/>
    </row>
    <row r="193" spans="17:31" ht="21" customHeight="1">
      <c r="Q193" s="132"/>
      <c r="R193" s="132"/>
      <c r="S193" s="132"/>
      <c r="T193" s="132"/>
      <c r="V193" s="132"/>
      <c r="W193" s="11"/>
      <c r="AE193" s="132"/>
    </row>
    <row r="194" spans="17:31" ht="21" customHeight="1">
      <c r="Q194" s="132"/>
      <c r="R194" s="132"/>
      <c r="S194" s="132"/>
      <c r="T194" s="132"/>
      <c r="V194" s="132"/>
      <c r="W194" s="11"/>
      <c r="AE194" s="132"/>
    </row>
    <row r="195" spans="17:31" ht="21" customHeight="1">
      <c r="Q195" s="132"/>
      <c r="R195" s="132"/>
      <c r="S195" s="132"/>
      <c r="T195" s="132"/>
      <c r="V195" s="132"/>
      <c r="W195" s="11"/>
      <c r="AE195" s="132"/>
    </row>
    <row r="196" spans="17:31" ht="21" customHeight="1">
      <c r="Q196" s="132"/>
      <c r="R196" s="132"/>
      <c r="S196" s="132"/>
      <c r="T196" s="132"/>
      <c r="V196" s="132"/>
      <c r="W196" s="11"/>
      <c r="AE196" s="132"/>
    </row>
    <row r="197" spans="17:31" ht="21" customHeight="1">
      <c r="Q197" s="132"/>
      <c r="R197" s="132"/>
      <c r="S197" s="132"/>
      <c r="T197" s="132"/>
      <c r="V197" s="132"/>
      <c r="W197" s="11"/>
      <c r="AE197" s="132"/>
    </row>
    <row r="198" spans="17:31" ht="21" customHeight="1">
      <c r="Q198" s="132"/>
      <c r="R198" s="132"/>
      <c r="S198" s="132"/>
      <c r="T198" s="132"/>
      <c r="V198" s="132"/>
      <c r="W198" s="11"/>
      <c r="AE198" s="132"/>
    </row>
    <row r="199" spans="17:31" ht="21" customHeight="1">
      <c r="Q199" s="132"/>
      <c r="R199" s="132"/>
      <c r="S199" s="132"/>
      <c r="T199" s="132"/>
      <c r="V199" s="132"/>
      <c r="W199" s="11"/>
      <c r="AE199" s="132"/>
    </row>
    <row r="200" spans="17:31" ht="21" customHeight="1">
      <c r="Q200" s="132"/>
      <c r="R200" s="132"/>
      <c r="S200" s="132"/>
      <c r="T200" s="132"/>
      <c r="V200" s="132"/>
      <c r="W200" s="11"/>
      <c r="AE200" s="132"/>
    </row>
    <row r="201" spans="17:31" ht="21" customHeight="1">
      <c r="Q201" s="132"/>
      <c r="R201" s="132"/>
      <c r="S201" s="132"/>
      <c r="T201" s="132"/>
      <c r="V201" s="132"/>
      <c r="W201" s="11"/>
      <c r="AE201" s="132"/>
    </row>
    <row r="202" spans="17:31" ht="21" customHeight="1">
      <c r="Q202" s="132"/>
      <c r="R202" s="132"/>
      <c r="S202" s="132"/>
      <c r="T202" s="132"/>
      <c r="V202" s="132"/>
      <c r="W202" s="11"/>
      <c r="AE202" s="132"/>
    </row>
    <row r="203" spans="17:31" ht="21" customHeight="1">
      <c r="Q203" s="132"/>
      <c r="R203" s="132"/>
      <c r="S203" s="132"/>
      <c r="T203" s="132"/>
      <c r="V203" s="132"/>
      <c r="W203" s="11"/>
      <c r="AE203" s="132"/>
    </row>
    <row r="204" spans="17:31" ht="21" customHeight="1">
      <c r="Q204" s="132"/>
      <c r="R204" s="132"/>
      <c r="S204" s="132"/>
      <c r="T204" s="132"/>
      <c r="V204" s="132"/>
      <c r="W204" s="11"/>
      <c r="AE204" s="132"/>
    </row>
    <row r="205" spans="17:31" ht="21" customHeight="1">
      <c r="Q205" s="132"/>
      <c r="R205" s="132"/>
      <c r="S205" s="132"/>
      <c r="T205" s="132"/>
      <c r="V205" s="132"/>
      <c r="W205" s="11"/>
      <c r="AE205" s="132"/>
    </row>
    <row r="206" spans="17:31" ht="21" customHeight="1">
      <c r="Q206" s="132"/>
      <c r="R206" s="132"/>
      <c r="S206" s="132"/>
      <c r="T206" s="132"/>
      <c r="V206" s="132"/>
      <c r="W206" s="11"/>
      <c r="AE206" s="132"/>
    </row>
    <row r="207" spans="17:31" ht="21" customHeight="1">
      <c r="Q207" s="132"/>
      <c r="R207" s="132"/>
      <c r="S207" s="132"/>
      <c r="T207" s="132"/>
      <c r="V207" s="132"/>
      <c r="W207" s="11"/>
      <c r="AE207" s="132"/>
    </row>
    <row r="208" spans="17:31" ht="21" customHeight="1">
      <c r="Q208" s="132"/>
      <c r="R208" s="132"/>
      <c r="S208" s="132"/>
      <c r="T208" s="132"/>
      <c r="V208" s="132"/>
      <c r="W208" s="11"/>
      <c r="AE208" s="132"/>
    </row>
    <row r="209" spans="17:31" ht="21" customHeight="1">
      <c r="Q209" s="132"/>
      <c r="R209" s="132"/>
      <c r="S209" s="132"/>
      <c r="T209" s="132"/>
      <c r="V209" s="132"/>
      <c r="W209" s="11"/>
      <c r="AE209" s="132"/>
    </row>
    <row r="210" spans="17:31" ht="21" customHeight="1">
      <c r="Q210" s="132"/>
      <c r="R210" s="132"/>
      <c r="S210" s="132"/>
      <c r="T210" s="132"/>
      <c r="V210" s="132"/>
      <c r="W210" s="11"/>
      <c r="AE210" s="132"/>
    </row>
    <row r="211" spans="17:31" ht="21" customHeight="1">
      <c r="Q211" s="132"/>
      <c r="R211" s="132"/>
      <c r="S211" s="132"/>
      <c r="T211" s="132"/>
      <c r="V211" s="132"/>
      <c r="W211" s="11"/>
      <c r="AE211" s="132"/>
    </row>
    <row r="212" spans="17:31" ht="21" customHeight="1">
      <c r="Q212" s="132"/>
      <c r="R212" s="132"/>
      <c r="S212" s="132"/>
      <c r="T212" s="132"/>
      <c r="V212" s="132"/>
      <c r="W212" s="11"/>
      <c r="AE212" s="132"/>
    </row>
    <row r="213" spans="17:31" ht="21" customHeight="1">
      <c r="Q213" s="132"/>
      <c r="R213" s="132"/>
      <c r="S213" s="132"/>
      <c r="T213" s="132"/>
      <c r="V213" s="132"/>
      <c r="W213" s="11"/>
      <c r="AE213" s="132"/>
    </row>
    <row r="214" spans="17:31" ht="21" customHeight="1">
      <c r="Q214" s="132"/>
      <c r="R214" s="132"/>
      <c r="S214" s="132"/>
      <c r="T214" s="132"/>
      <c r="V214" s="132"/>
      <c r="W214" s="11"/>
      <c r="AE214" s="132"/>
    </row>
    <row r="215" spans="17:31" ht="21" customHeight="1">
      <c r="Q215" s="132"/>
      <c r="R215" s="132"/>
      <c r="S215" s="132"/>
      <c r="T215" s="132"/>
      <c r="V215" s="132"/>
      <c r="W215" s="11"/>
      <c r="AE215" s="132"/>
    </row>
    <row r="216" spans="17:31" ht="21" customHeight="1">
      <c r="Q216" s="132"/>
      <c r="R216" s="132"/>
      <c r="S216" s="132"/>
      <c r="T216" s="132"/>
      <c r="V216" s="132"/>
      <c r="W216" s="11"/>
      <c r="AE216" s="132"/>
    </row>
    <row r="217" spans="17:31" ht="21" customHeight="1">
      <c r="Q217" s="132"/>
      <c r="R217" s="132"/>
      <c r="S217" s="132"/>
      <c r="T217" s="132"/>
      <c r="V217" s="132"/>
      <c r="W217" s="11"/>
      <c r="AE217" s="132"/>
    </row>
    <row r="218" spans="17:31" ht="21" customHeight="1">
      <c r="Q218" s="132"/>
      <c r="R218" s="132"/>
      <c r="S218" s="132"/>
      <c r="T218" s="132"/>
      <c r="V218" s="132"/>
      <c r="W218" s="11"/>
      <c r="AE218" s="132"/>
    </row>
    <row r="219" spans="17:31" ht="21" customHeight="1">
      <c r="Q219" s="132"/>
      <c r="R219" s="132"/>
      <c r="S219" s="132"/>
      <c r="T219" s="132"/>
      <c r="V219" s="132"/>
      <c r="W219" s="11"/>
      <c r="AE219" s="132"/>
    </row>
    <row r="220" spans="17:31" ht="21" customHeight="1">
      <c r="Q220" s="132"/>
      <c r="R220" s="132"/>
      <c r="S220" s="132"/>
      <c r="T220" s="132"/>
      <c r="V220" s="132"/>
      <c r="W220" s="11"/>
      <c r="AE220" s="132"/>
    </row>
    <row r="221" spans="17:31" ht="21" customHeight="1">
      <c r="Q221" s="132"/>
      <c r="R221" s="132"/>
      <c r="S221" s="132"/>
      <c r="T221" s="132"/>
      <c r="V221" s="132"/>
      <c r="W221" s="11"/>
      <c r="AE221" s="132"/>
    </row>
    <row r="222" spans="17:31" ht="21" customHeight="1">
      <c r="Q222" s="132"/>
      <c r="R222" s="132"/>
      <c r="S222" s="132"/>
      <c r="T222" s="132"/>
      <c r="V222" s="132"/>
      <c r="W222" s="11"/>
      <c r="AE222" s="132"/>
    </row>
    <row r="223" spans="17:31" ht="21" customHeight="1">
      <c r="Q223" s="132"/>
      <c r="R223" s="132"/>
      <c r="S223" s="132"/>
      <c r="T223" s="132"/>
      <c r="V223" s="132"/>
      <c r="W223" s="11"/>
      <c r="AE223" s="132"/>
    </row>
    <row r="224" spans="17:31" ht="21" customHeight="1">
      <c r="Q224" s="132"/>
      <c r="R224" s="132"/>
      <c r="S224" s="132"/>
      <c r="T224" s="132"/>
      <c r="V224" s="132"/>
      <c r="W224" s="11"/>
      <c r="AE224" s="132"/>
    </row>
    <row r="225" spans="17:31" ht="21" customHeight="1">
      <c r="Q225" s="132"/>
      <c r="R225" s="132"/>
      <c r="S225" s="132"/>
      <c r="T225" s="132"/>
      <c r="V225" s="132"/>
      <c r="W225" s="11"/>
      <c r="AE225" s="132"/>
    </row>
    <row r="226" spans="17:31" ht="21" customHeight="1">
      <c r="Q226" s="132"/>
      <c r="R226" s="132"/>
      <c r="S226" s="132"/>
      <c r="T226" s="132"/>
      <c r="V226" s="132"/>
      <c r="W226" s="11"/>
      <c r="AE226" s="132"/>
    </row>
    <row r="227" spans="17:31" ht="21" customHeight="1">
      <c r="Q227" s="132"/>
      <c r="R227" s="132"/>
      <c r="S227" s="132"/>
      <c r="T227" s="132"/>
      <c r="V227" s="132"/>
      <c r="W227" s="11"/>
      <c r="AE227" s="132"/>
    </row>
    <row r="228" spans="17:31" ht="21" customHeight="1">
      <c r="Q228" s="132"/>
      <c r="R228" s="132"/>
      <c r="S228" s="132"/>
      <c r="T228" s="132"/>
      <c r="V228" s="132"/>
      <c r="W228" s="11"/>
      <c r="AE228" s="132"/>
    </row>
    <row r="229" spans="17:31" ht="21" customHeight="1">
      <c r="Q229" s="132"/>
      <c r="R229" s="132"/>
      <c r="S229" s="132"/>
      <c r="T229" s="132"/>
      <c r="V229" s="132"/>
      <c r="W229" s="11"/>
      <c r="AE229" s="132"/>
    </row>
    <row r="230" spans="17:31" ht="21" customHeight="1">
      <c r="Q230" s="132"/>
      <c r="R230" s="132"/>
      <c r="S230" s="132"/>
      <c r="T230" s="132"/>
      <c r="V230" s="132"/>
      <c r="W230" s="11"/>
      <c r="AE230" s="132"/>
    </row>
    <row r="231" spans="17:31" ht="21" customHeight="1">
      <c r="Q231" s="132"/>
      <c r="R231" s="132"/>
      <c r="S231" s="132"/>
      <c r="T231" s="132"/>
      <c r="V231" s="132"/>
      <c r="W231" s="11"/>
      <c r="AE231" s="132"/>
    </row>
    <row r="232" spans="17:31" ht="21" customHeight="1">
      <c r="Q232" s="132"/>
      <c r="R232" s="132"/>
      <c r="S232" s="132"/>
      <c r="T232" s="132"/>
      <c r="V232" s="132"/>
      <c r="W232" s="11"/>
      <c r="AE232" s="132"/>
    </row>
    <row r="233" spans="17:31" ht="21" customHeight="1">
      <c r="Q233" s="132"/>
      <c r="R233" s="132"/>
      <c r="S233" s="132"/>
      <c r="T233" s="132"/>
      <c r="V233" s="132"/>
      <c r="W233" s="11"/>
      <c r="AE233" s="132"/>
    </row>
    <row r="234" spans="17:31" ht="21" customHeight="1">
      <c r="Q234" s="132"/>
      <c r="R234" s="132"/>
      <c r="S234" s="132"/>
      <c r="T234" s="132"/>
      <c r="V234" s="132"/>
      <c r="W234" s="11"/>
      <c r="AE234" s="132"/>
    </row>
    <row r="235" spans="17:31" ht="21" customHeight="1">
      <c r="Q235" s="132"/>
      <c r="R235" s="132"/>
      <c r="S235" s="132"/>
      <c r="T235" s="132"/>
      <c r="V235" s="132"/>
      <c r="W235" s="11"/>
      <c r="AE235" s="132"/>
    </row>
    <row r="236" spans="17:31" ht="21" customHeight="1">
      <c r="Q236" s="132"/>
      <c r="R236" s="132"/>
      <c r="S236" s="132"/>
      <c r="T236" s="132"/>
      <c r="V236" s="132"/>
      <c r="W236" s="11"/>
      <c r="AE236" s="132"/>
    </row>
    <row r="237" spans="17:31" ht="21" customHeight="1">
      <c r="Q237" s="132"/>
      <c r="R237" s="132"/>
      <c r="S237" s="132"/>
      <c r="T237" s="132"/>
      <c r="V237" s="132"/>
      <c r="W237" s="11"/>
      <c r="AE237" s="132"/>
    </row>
    <row r="238" spans="17:31" ht="21" customHeight="1">
      <c r="Q238" s="132"/>
      <c r="R238" s="132"/>
      <c r="S238" s="132"/>
      <c r="T238" s="132"/>
      <c r="V238" s="132"/>
      <c r="W238" s="11"/>
      <c r="AE238" s="132"/>
    </row>
    <row r="239" spans="17:31" ht="21" customHeight="1">
      <c r="Q239" s="132"/>
      <c r="R239" s="132"/>
      <c r="S239" s="132"/>
      <c r="T239" s="132"/>
      <c r="V239" s="132"/>
      <c r="W239" s="11"/>
      <c r="AE239" s="132"/>
    </row>
    <row r="240" spans="17:31" ht="21" customHeight="1">
      <c r="Q240" s="132"/>
      <c r="R240" s="132"/>
      <c r="S240" s="132"/>
      <c r="T240" s="132"/>
      <c r="V240" s="132"/>
      <c r="W240" s="11"/>
      <c r="AE240" s="132"/>
    </row>
    <row r="241" spans="17:31" ht="21" customHeight="1">
      <c r="Q241" s="132"/>
      <c r="R241" s="132"/>
      <c r="S241" s="132"/>
      <c r="T241" s="132"/>
      <c r="V241" s="132"/>
      <c r="W241" s="11"/>
      <c r="AE241" s="132"/>
    </row>
    <row r="242" spans="17:31" ht="21" customHeight="1">
      <c r="Q242" s="132"/>
      <c r="R242" s="132"/>
      <c r="S242" s="132"/>
      <c r="T242" s="132"/>
      <c r="V242" s="132"/>
      <c r="W242" s="11"/>
      <c r="AE242" s="132"/>
    </row>
    <row r="243" spans="17:31" ht="21" customHeight="1">
      <c r="Q243" s="132"/>
      <c r="R243" s="132"/>
      <c r="S243" s="132"/>
      <c r="T243" s="132"/>
      <c r="V243" s="132"/>
      <c r="W243" s="11"/>
      <c r="AE243" s="132"/>
    </row>
    <row r="244" spans="17:31" ht="21" customHeight="1">
      <c r="Q244" s="132"/>
      <c r="R244" s="132"/>
      <c r="S244" s="132"/>
      <c r="T244" s="132"/>
      <c r="V244" s="132"/>
      <c r="W244" s="11"/>
      <c r="AE244" s="132"/>
    </row>
    <row r="245" spans="17:31" ht="21" customHeight="1">
      <c r="Q245" s="132"/>
      <c r="R245" s="132"/>
      <c r="S245" s="132"/>
      <c r="T245" s="132"/>
      <c r="V245" s="132"/>
      <c r="W245" s="11"/>
      <c r="AE245" s="132"/>
    </row>
    <row r="246" spans="17:31" ht="21" customHeight="1">
      <c r="Q246" s="132"/>
      <c r="R246" s="132"/>
      <c r="S246" s="132"/>
      <c r="T246" s="132"/>
      <c r="V246" s="132"/>
      <c r="W246" s="11"/>
      <c r="AE246" s="132"/>
    </row>
    <row r="247" spans="17:31" ht="21" customHeight="1">
      <c r="Q247" s="132"/>
      <c r="R247" s="132"/>
      <c r="S247" s="132"/>
      <c r="T247" s="132"/>
      <c r="V247" s="132"/>
      <c r="W247" s="11"/>
      <c r="AE247" s="132"/>
    </row>
    <row r="248" spans="17:31" ht="21" customHeight="1">
      <c r="Q248" s="132"/>
      <c r="R248" s="132"/>
      <c r="S248" s="132"/>
      <c r="T248" s="132"/>
      <c r="V248" s="132"/>
      <c r="W248" s="11"/>
      <c r="AE248" s="132"/>
    </row>
    <row r="249" spans="17:31" ht="21" customHeight="1">
      <c r="Q249" s="132"/>
      <c r="R249" s="132"/>
      <c r="S249" s="132"/>
      <c r="T249" s="132"/>
      <c r="V249" s="132"/>
      <c r="W249" s="11"/>
      <c r="AE249" s="132"/>
    </row>
    <row r="250" spans="17:31" ht="21" customHeight="1">
      <c r="Q250" s="132"/>
      <c r="R250" s="132"/>
      <c r="S250" s="132"/>
      <c r="T250" s="132"/>
      <c r="V250" s="132"/>
      <c r="W250" s="11"/>
      <c r="AE250" s="132"/>
    </row>
    <row r="251" spans="17:31" ht="21" customHeight="1">
      <c r="Q251" s="132"/>
      <c r="R251" s="132"/>
      <c r="S251" s="132"/>
      <c r="T251" s="132"/>
      <c r="V251" s="132"/>
      <c r="W251" s="11"/>
      <c r="AE251" s="132"/>
    </row>
    <row r="252" spans="17:31" ht="21" customHeight="1">
      <c r="Q252" s="132"/>
      <c r="R252" s="132"/>
      <c r="S252" s="132"/>
      <c r="T252" s="132"/>
      <c r="V252" s="132"/>
      <c r="W252" s="11"/>
      <c r="AE252" s="132"/>
    </row>
    <row r="253" spans="17:31" ht="21" customHeight="1">
      <c r="Q253" s="132"/>
      <c r="R253" s="132"/>
      <c r="S253" s="132"/>
      <c r="T253" s="132"/>
      <c r="V253" s="132"/>
      <c r="W253" s="11"/>
      <c r="AE253" s="132"/>
    </row>
    <row r="254" spans="17:31" ht="21" customHeight="1">
      <c r="Q254" s="132"/>
      <c r="R254" s="132"/>
      <c r="S254" s="132"/>
      <c r="T254" s="132"/>
      <c r="V254" s="132"/>
      <c r="W254" s="11"/>
      <c r="AE254" s="132"/>
    </row>
    <row r="255" spans="17:31" ht="21" customHeight="1">
      <c r="Q255" s="132"/>
      <c r="R255" s="132"/>
      <c r="S255" s="132"/>
      <c r="T255" s="132"/>
      <c r="V255" s="132"/>
      <c r="W255" s="11"/>
      <c r="AE255" s="132"/>
    </row>
    <row r="256" spans="17:31" ht="21" customHeight="1">
      <c r="Q256" s="132"/>
      <c r="R256" s="132"/>
      <c r="S256" s="132"/>
      <c r="T256" s="132"/>
      <c r="V256" s="132"/>
      <c r="W256" s="11"/>
      <c r="AE256" s="132"/>
    </row>
    <row r="257" spans="17:31" ht="21" customHeight="1">
      <c r="Q257" s="132"/>
      <c r="R257" s="132"/>
      <c r="S257" s="132"/>
      <c r="T257" s="132"/>
      <c r="V257" s="132"/>
      <c r="W257" s="11"/>
      <c r="AE257" s="132"/>
    </row>
    <row r="258" spans="17:31" ht="21" customHeight="1">
      <c r="Q258" s="132"/>
      <c r="R258" s="132"/>
      <c r="S258" s="132"/>
      <c r="T258" s="132"/>
      <c r="V258" s="132"/>
      <c r="W258" s="11"/>
      <c r="AE258" s="132"/>
    </row>
    <row r="259" spans="17:31" ht="21" customHeight="1">
      <c r="Q259" s="132"/>
      <c r="R259" s="132"/>
      <c r="S259" s="132"/>
      <c r="T259" s="132"/>
      <c r="V259" s="132"/>
      <c r="W259" s="11"/>
      <c r="AE259" s="132"/>
    </row>
    <row r="260" spans="17:31" ht="21" customHeight="1">
      <c r="Q260" s="132"/>
      <c r="R260" s="132"/>
      <c r="S260" s="132"/>
      <c r="T260" s="132"/>
      <c r="V260" s="132"/>
      <c r="W260" s="11"/>
      <c r="AE260" s="132"/>
    </row>
    <row r="261" spans="17:31" ht="21" customHeight="1">
      <c r="Q261" s="132"/>
      <c r="R261" s="132"/>
      <c r="S261" s="132"/>
      <c r="T261" s="132"/>
      <c r="V261" s="132"/>
      <c r="W261" s="11"/>
      <c r="AE261" s="132"/>
    </row>
    <row r="262" spans="17:31" ht="21" customHeight="1">
      <c r="Q262" s="132"/>
      <c r="R262" s="132"/>
      <c r="S262" s="132"/>
      <c r="T262" s="132"/>
      <c r="V262" s="132"/>
      <c r="W262" s="11"/>
      <c r="AE262" s="132"/>
    </row>
    <row r="263" spans="17:31" ht="21" customHeight="1">
      <c r="Q263" s="132"/>
      <c r="R263" s="132"/>
      <c r="S263" s="132"/>
      <c r="T263" s="132"/>
      <c r="V263" s="132"/>
      <c r="W263" s="11"/>
      <c r="AE263" s="132"/>
    </row>
    <row r="264" spans="17:31" ht="21" customHeight="1">
      <c r="Q264" s="132"/>
      <c r="R264" s="132"/>
      <c r="S264" s="132"/>
      <c r="T264" s="132"/>
      <c r="V264" s="132"/>
      <c r="W264" s="11"/>
      <c r="AE264" s="132"/>
    </row>
    <row r="265" spans="17:31" ht="21" customHeight="1">
      <c r="Q265" s="132"/>
      <c r="R265" s="132"/>
      <c r="S265" s="132"/>
      <c r="T265" s="132"/>
      <c r="V265" s="132"/>
      <c r="W265" s="11"/>
      <c r="AE265" s="132"/>
    </row>
    <row r="266" spans="17:31" ht="21" customHeight="1">
      <c r="Q266" s="132"/>
      <c r="R266" s="132"/>
      <c r="S266" s="132"/>
      <c r="T266" s="132"/>
      <c r="V266" s="132"/>
      <c r="W266" s="11"/>
      <c r="AE266" s="132"/>
    </row>
    <row r="267" spans="17:31" ht="21" customHeight="1">
      <c r="Q267" s="132"/>
      <c r="R267" s="132"/>
      <c r="S267" s="132"/>
      <c r="T267" s="132"/>
      <c r="V267" s="132"/>
      <c r="W267" s="11"/>
      <c r="AE267" s="132"/>
    </row>
    <row r="268" spans="17:31" ht="21" customHeight="1">
      <c r="Q268" s="132"/>
      <c r="R268" s="132"/>
      <c r="S268" s="132"/>
      <c r="T268" s="132"/>
      <c r="V268" s="132"/>
      <c r="W268" s="11"/>
      <c r="AE268" s="132"/>
    </row>
    <row r="269" spans="17:31" ht="21" customHeight="1">
      <c r="Q269" s="132"/>
      <c r="R269" s="132"/>
      <c r="S269" s="132"/>
      <c r="T269" s="132"/>
      <c r="V269" s="132"/>
      <c r="W269" s="11"/>
      <c r="AE269" s="132"/>
    </row>
    <row r="270" spans="17:31" ht="21" customHeight="1">
      <c r="Q270" s="132"/>
      <c r="R270" s="132"/>
      <c r="S270" s="132"/>
      <c r="T270" s="132"/>
      <c r="V270" s="132"/>
      <c r="W270" s="11"/>
      <c r="AE270" s="132"/>
    </row>
    <row r="271" spans="17:31" ht="21" customHeight="1">
      <c r="Q271" s="132"/>
      <c r="R271" s="132"/>
      <c r="S271" s="132"/>
      <c r="T271" s="132"/>
      <c r="V271" s="132"/>
      <c r="W271" s="11"/>
      <c r="AE271" s="132"/>
    </row>
    <row r="272" spans="17:31" ht="21" customHeight="1">
      <c r="Q272" s="132"/>
      <c r="R272" s="132"/>
      <c r="S272" s="132"/>
      <c r="T272" s="132"/>
      <c r="V272" s="132"/>
      <c r="W272" s="11"/>
      <c r="AE272" s="132"/>
    </row>
    <row r="273" spans="17:31" ht="21" customHeight="1">
      <c r="Q273" s="132"/>
      <c r="R273" s="132"/>
      <c r="S273" s="132"/>
      <c r="T273" s="132"/>
      <c r="V273" s="132"/>
      <c r="W273" s="11"/>
      <c r="AE273" s="132"/>
    </row>
    <row r="274" spans="17:31" ht="21" customHeight="1">
      <c r="Q274" s="132"/>
      <c r="R274" s="132"/>
      <c r="S274" s="132"/>
      <c r="T274" s="132"/>
      <c r="V274" s="132"/>
      <c r="W274" s="11"/>
      <c r="AE274" s="132"/>
    </row>
    <row r="275" spans="17:31" ht="21" customHeight="1">
      <c r="Q275" s="132"/>
      <c r="R275" s="132"/>
      <c r="S275" s="132"/>
      <c r="T275" s="132"/>
      <c r="V275" s="132"/>
      <c r="W275" s="11"/>
      <c r="AE275" s="132"/>
    </row>
    <row r="276" spans="17:31" ht="21" customHeight="1">
      <c r="Q276" s="132"/>
      <c r="R276" s="132"/>
      <c r="S276" s="132"/>
      <c r="T276" s="132"/>
      <c r="V276" s="132"/>
      <c r="W276" s="11"/>
      <c r="AE276" s="132"/>
    </row>
    <row r="277" spans="17:31" ht="21" customHeight="1">
      <c r="Q277" s="132"/>
      <c r="R277" s="132"/>
      <c r="S277" s="132"/>
      <c r="T277" s="132"/>
      <c r="V277" s="132"/>
      <c r="W277" s="11"/>
      <c r="AE277" s="132"/>
    </row>
    <row r="278" spans="17:31" ht="21" customHeight="1">
      <c r="Q278" s="132"/>
      <c r="R278" s="132"/>
      <c r="S278" s="132"/>
      <c r="T278" s="132"/>
      <c r="V278" s="132"/>
      <c r="W278" s="11"/>
      <c r="AE278" s="132"/>
    </row>
    <row r="279" spans="17:31" ht="21" customHeight="1">
      <c r="Q279" s="132"/>
      <c r="R279" s="132"/>
      <c r="S279" s="132"/>
      <c r="T279" s="132"/>
      <c r="V279" s="132"/>
      <c r="W279" s="11"/>
      <c r="AE279" s="132"/>
    </row>
    <row r="280" spans="17:31" ht="21" customHeight="1">
      <c r="Q280" s="132"/>
      <c r="R280" s="132"/>
      <c r="S280" s="132"/>
      <c r="T280" s="132"/>
      <c r="V280" s="132"/>
      <c r="W280" s="11"/>
      <c r="AE280" s="132"/>
    </row>
    <row r="281" spans="17:31" ht="21" customHeight="1">
      <c r="Q281" s="132"/>
      <c r="R281" s="132"/>
      <c r="S281" s="132"/>
      <c r="T281" s="132"/>
      <c r="V281" s="132"/>
      <c r="W281" s="11"/>
      <c r="AE281" s="132"/>
    </row>
    <row r="282" spans="17:31" ht="21" customHeight="1">
      <c r="Q282" s="132"/>
      <c r="R282" s="132"/>
      <c r="S282" s="132"/>
      <c r="T282" s="132"/>
      <c r="V282" s="132"/>
      <c r="W282" s="11"/>
      <c r="AE282" s="132"/>
    </row>
    <row r="283" spans="17:31" ht="21" customHeight="1">
      <c r="Q283" s="132"/>
      <c r="R283" s="132"/>
      <c r="S283" s="132"/>
      <c r="T283" s="132"/>
      <c r="V283" s="132"/>
      <c r="W283" s="11"/>
      <c r="AE283" s="132"/>
    </row>
    <row r="284" spans="17:31" ht="21" customHeight="1">
      <c r="Q284" s="132"/>
      <c r="R284" s="132"/>
      <c r="S284" s="132"/>
      <c r="T284" s="132"/>
      <c r="V284" s="132"/>
      <c r="W284" s="11"/>
      <c r="AE284" s="132"/>
    </row>
    <row r="285" spans="17:31" ht="21" customHeight="1">
      <c r="Q285" s="132"/>
      <c r="R285" s="132"/>
      <c r="S285" s="132"/>
      <c r="T285" s="132"/>
      <c r="V285" s="132"/>
      <c r="W285" s="11"/>
      <c r="AE285" s="132"/>
    </row>
    <row r="286" spans="17:31" ht="21" customHeight="1">
      <c r="Q286" s="132"/>
      <c r="R286" s="132"/>
      <c r="S286" s="132"/>
      <c r="T286" s="132"/>
      <c r="V286" s="132"/>
      <c r="W286" s="11"/>
      <c r="AE286" s="132"/>
    </row>
    <row r="287" spans="17:31" ht="21" customHeight="1">
      <c r="Q287" s="132"/>
      <c r="R287" s="132"/>
      <c r="S287" s="132"/>
      <c r="T287" s="132"/>
      <c r="V287" s="132"/>
      <c r="W287" s="11"/>
      <c r="AE287" s="132"/>
    </row>
    <row r="288" spans="17:31" ht="21" customHeight="1">
      <c r="Q288" s="132"/>
      <c r="R288" s="132"/>
      <c r="S288" s="132"/>
      <c r="T288" s="132"/>
      <c r="V288" s="132"/>
      <c r="W288" s="11"/>
      <c r="AE288" s="132"/>
    </row>
    <row r="289" spans="17:31" ht="21" customHeight="1">
      <c r="Q289" s="132"/>
      <c r="R289" s="132"/>
      <c r="S289" s="132"/>
      <c r="T289" s="132"/>
      <c r="V289" s="132"/>
      <c r="W289" s="11"/>
      <c r="AE289" s="132"/>
    </row>
    <row r="290" spans="17:31" ht="21" customHeight="1">
      <c r="Q290" s="132"/>
      <c r="R290" s="132"/>
      <c r="S290" s="132"/>
      <c r="T290" s="132"/>
      <c r="V290" s="132"/>
      <c r="W290" s="11"/>
      <c r="AE290" s="132"/>
    </row>
    <row r="291" spans="17:31" ht="21" customHeight="1">
      <c r="Q291" s="132"/>
      <c r="R291" s="132"/>
      <c r="S291" s="132"/>
      <c r="T291" s="132"/>
      <c r="V291" s="132"/>
      <c r="W291" s="11"/>
      <c r="AE291" s="132"/>
    </row>
    <row r="292" spans="17:31" ht="21" customHeight="1">
      <c r="Q292" s="132"/>
      <c r="R292" s="132"/>
      <c r="S292" s="132"/>
      <c r="T292" s="132"/>
      <c r="V292" s="132"/>
      <c r="W292" s="11"/>
      <c r="AE292" s="132"/>
    </row>
    <row r="293" spans="17:31" ht="21" customHeight="1">
      <c r="Q293" s="132"/>
      <c r="R293" s="132"/>
      <c r="S293" s="132"/>
      <c r="T293" s="132"/>
      <c r="V293" s="132"/>
      <c r="W293" s="11"/>
      <c r="AE293" s="132"/>
    </row>
    <row r="294" spans="17:31" ht="21" customHeight="1">
      <c r="Q294" s="132"/>
      <c r="R294" s="132"/>
      <c r="S294" s="132"/>
      <c r="T294" s="132"/>
      <c r="V294" s="132"/>
      <c r="W294" s="11"/>
      <c r="AE294" s="132"/>
    </row>
    <row r="295" spans="17:31" ht="21" customHeight="1">
      <c r="Q295" s="132"/>
      <c r="R295" s="132"/>
      <c r="S295" s="132"/>
      <c r="T295" s="132"/>
      <c r="V295" s="132"/>
      <c r="W295" s="11"/>
      <c r="AE295" s="132"/>
    </row>
    <row r="296" spans="17:31" ht="21" customHeight="1">
      <c r="Q296" s="132"/>
      <c r="R296" s="132"/>
      <c r="S296" s="132"/>
      <c r="T296" s="132"/>
      <c r="V296" s="132"/>
      <c r="W296" s="11"/>
      <c r="AE296" s="132"/>
    </row>
    <row r="297" spans="17:31" ht="21" customHeight="1">
      <c r="Q297" s="132"/>
      <c r="R297" s="132"/>
      <c r="S297" s="132"/>
      <c r="T297" s="132"/>
      <c r="V297" s="132"/>
      <c r="W297" s="11"/>
      <c r="AE297" s="132"/>
    </row>
    <row r="298" spans="17:31" ht="21" customHeight="1">
      <c r="Q298" s="132"/>
      <c r="R298" s="132"/>
      <c r="S298" s="132"/>
      <c r="T298" s="132"/>
      <c r="V298" s="132"/>
      <c r="W298" s="11"/>
      <c r="AE298" s="132"/>
    </row>
    <row r="299" spans="17:31" ht="21" customHeight="1">
      <c r="Q299" s="132"/>
      <c r="R299" s="132"/>
      <c r="S299" s="132"/>
      <c r="T299" s="132"/>
      <c r="V299" s="132"/>
      <c r="W299" s="11"/>
      <c r="AE299" s="132"/>
    </row>
    <row r="300" spans="17:31" ht="21" customHeight="1">
      <c r="Q300" s="132"/>
      <c r="R300" s="132"/>
      <c r="S300" s="132"/>
      <c r="T300" s="132"/>
      <c r="V300" s="132"/>
      <c r="W300" s="11"/>
      <c r="AE300" s="132"/>
    </row>
    <row r="301" spans="17:31" ht="21" customHeight="1">
      <c r="Q301" s="132"/>
      <c r="R301" s="132"/>
      <c r="S301" s="132"/>
      <c r="T301" s="132"/>
      <c r="V301" s="132"/>
      <c r="W301" s="11"/>
      <c r="AE301" s="132"/>
    </row>
    <row r="302" spans="17:31" ht="21" customHeight="1">
      <c r="Q302" s="132"/>
      <c r="R302" s="132"/>
      <c r="S302" s="132"/>
      <c r="T302" s="132"/>
      <c r="V302" s="132"/>
      <c r="W302" s="11"/>
      <c r="AE302" s="132"/>
    </row>
    <row r="303" spans="17:31" ht="21" customHeight="1">
      <c r="Q303" s="132"/>
      <c r="R303" s="132"/>
      <c r="S303" s="132"/>
      <c r="T303" s="132"/>
      <c r="V303" s="132"/>
      <c r="W303" s="11"/>
      <c r="AE303" s="132"/>
    </row>
    <row r="304" spans="17:31" ht="21" customHeight="1">
      <c r="Q304" s="132"/>
      <c r="R304" s="132"/>
      <c r="S304" s="132"/>
      <c r="T304" s="132"/>
      <c r="V304" s="132"/>
      <c r="W304" s="11"/>
      <c r="AE304" s="132"/>
    </row>
    <row r="305" spans="17:31" ht="21" customHeight="1">
      <c r="Q305" s="132"/>
      <c r="R305" s="132"/>
      <c r="S305" s="132"/>
      <c r="T305" s="132"/>
      <c r="V305" s="132"/>
      <c r="W305" s="11"/>
      <c r="AE305" s="132"/>
    </row>
    <row r="306" spans="17:31" ht="21" customHeight="1">
      <c r="Q306" s="132"/>
      <c r="R306" s="132"/>
      <c r="S306" s="132"/>
      <c r="T306" s="132"/>
      <c r="V306" s="132"/>
      <c r="W306" s="11"/>
      <c r="AE306" s="132"/>
    </row>
    <row r="307" spans="17:31" ht="21" customHeight="1">
      <c r="Q307" s="132"/>
      <c r="R307" s="132"/>
      <c r="S307" s="132"/>
      <c r="T307" s="132"/>
      <c r="V307" s="132"/>
      <c r="W307" s="11"/>
      <c r="AE307" s="132"/>
    </row>
    <row r="308" spans="17:31" ht="21" customHeight="1">
      <c r="Q308" s="132"/>
      <c r="R308" s="132"/>
      <c r="S308" s="132"/>
      <c r="T308" s="132"/>
      <c r="V308" s="132"/>
      <c r="W308" s="11"/>
      <c r="AE308" s="132"/>
    </row>
    <row r="309" spans="17:31" ht="21" customHeight="1">
      <c r="Q309" s="132"/>
      <c r="R309" s="132"/>
      <c r="S309" s="132"/>
      <c r="T309" s="132"/>
      <c r="V309" s="132"/>
      <c r="W309" s="11"/>
      <c r="AE309" s="132"/>
    </row>
    <row r="310" spans="17:31" ht="21" customHeight="1">
      <c r="Q310" s="132"/>
      <c r="R310" s="132"/>
      <c r="S310" s="132"/>
      <c r="T310" s="132"/>
      <c r="V310" s="132"/>
      <c r="W310" s="11"/>
      <c r="AE310" s="132"/>
    </row>
    <row r="311" spans="17:31" ht="21" customHeight="1">
      <c r="Q311" s="132"/>
      <c r="R311" s="132"/>
      <c r="S311" s="132"/>
      <c r="T311" s="132"/>
      <c r="V311" s="132"/>
      <c r="W311" s="11"/>
      <c r="AE311" s="132"/>
    </row>
    <row r="312" spans="17:31" ht="21" customHeight="1">
      <c r="Q312" s="132"/>
      <c r="R312" s="132"/>
      <c r="S312" s="132"/>
      <c r="T312" s="132"/>
      <c r="V312" s="132"/>
      <c r="W312" s="11"/>
      <c r="AE312" s="132"/>
    </row>
    <row r="313" spans="17:31" ht="21" customHeight="1">
      <c r="Q313" s="132"/>
      <c r="R313" s="132"/>
      <c r="S313" s="132"/>
      <c r="T313" s="132"/>
      <c r="V313" s="132"/>
      <c r="W313" s="11"/>
      <c r="AE313" s="132"/>
    </row>
    <row r="314" spans="17:31" ht="21" customHeight="1">
      <c r="Q314" s="132"/>
      <c r="R314" s="132"/>
      <c r="S314" s="132"/>
      <c r="T314" s="132"/>
      <c r="V314" s="132"/>
      <c r="W314" s="11"/>
      <c r="AE314" s="132"/>
    </row>
    <row r="315" spans="17:31" ht="21" customHeight="1">
      <c r="Q315" s="132"/>
      <c r="R315" s="132"/>
      <c r="S315" s="132"/>
      <c r="T315" s="132"/>
      <c r="V315" s="132"/>
      <c r="W315" s="11"/>
      <c r="AE315" s="132"/>
    </row>
    <row r="316" spans="17:31" ht="21" customHeight="1">
      <c r="Q316" s="132"/>
      <c r="R316" s="132"/>
      <c r="S316" s="132"/>
      <c r="T316" s="132"/>
      <c r="V316" s="132"/>
      <c r="W316" s="11"/>
      <c r="AE316" s="132"/>
    </row>
    <row r="317" spans="17:31" ht="21" customHeight="1">
      <c r="Q317" s="132"/>
      <c r="R317" s="132"/>
      <c r="S317" s="132"/>
      <c r="T317" s="132"/>
      <c r="V317" s="132"/>
      <c r="W317" s="11"/>
      <c r="AE317" s="132"/>
    </row>
    <row r="318" spans="17:31" ht="21" customHeight="1">
      <c r="Q318" s="132"/>
      <c r="R318" s="132"/>
      <c r="S318" s="132"/>
      <c r="T318" s="132"/>
      <c r="V318" s="132"/>
      <c r="W318" s="11"/>
      <c r="AE318" s="132"/>
    </row>
    <row r="319" spans="17:31" ht="21" customHeight="1">
      <c r="Q319" s="132"/>
      <c r="R319" s="132"/>
      <c r="S319" s="132"/>
      <c r="T319" s="132"/>
      <c r="V319" s="132"/>
      <c r="W319" s="11"/>
      <c r="AE319" s="132"/>
    </row>
    <row r="320" spans="17:31" ht="21" customHeight="1">
      <c r="Q320" s="132"/>
      <c r="R320" s="132"/>
      <c r="S320" s="132"/>
      <c r="T320" s="132"/>
      <c r="V320" s="132"/>
      <c r="W320" s="11"/>
      <c r="AE320" s="132"/>
    </row>
    <row r="321" spans="17:31" ht="21" customHeight="1">
      <c r="Q321" s="132"/>
      <c r="R321" s="132"/>
      <c r="S321" s="132"/>
      <c r="T321" s="132"/>
      <c r="V321" s="132"/>
      <c r="W321" s="11"/>
      <c r="AE321" s="132"/>
    </row>
    <row r="322" spans="17:31" ht="21" customHeight="1">
      <c r="Q322" s="132"/>
      <c r="R322" s="132"/>
      <c r="S322" s="132"/>
      <c r="T322" s="132"/>
      <c r="V322" s="132"/>
      <c r="W322" s="11"/>
      <c r="AE322" s="132"/>
    </row>
    <row r="323" spans="17:31" ht="21" customHeight="1">
      <c r="Q323" s="132"/>
      <c r="R323" s="132"/>
      <c r="S323" s="132"/>
      <c r="T323" s="132"/>
      <c r="V323" s="132"/>
      <c r="W323" s="11"/>
      <c r="AE323" s="132"/>
    </row>
    <row r="324" spans="17:31" ht="21" customHeight="1">
      <c r="Q324" s="132"/>
      <c r="R324" s="132"/>
      <c r="S324" s="132"/>
      <c r="T324" s="132"/>
      <c r="V324" s="132"/>
      <c r="W324" s="11"/>
      <c r="AE324" s="132"/>
    </row>
    <row r="325" spans="17:31" ht="21" customHeight="1">
      <c r="Q325" s="132"/>
      <c r="R325" s="132"/>
      <c r="S325" s="132"/>
      <c r="T325" s="132"/>
      <c r="V325" s="132"/>
      <c r="W325" s="11"/>
      <c r="AE325" s="132"/>
    </row>
    <row r="326" spans="17:31" ht="21" customHeight="1">
      <c r="Q326" s="132"/>
      <c r="R326" s="132"/>
      <c r="S326" s="132"/>
      <c r="T326" s="132"/>
      <c r="V326" s="132"/>
      <c r="W326" s="11"/>
      <c r="AE326" s="132"/>
    </row>
    <row r="327" spans="17:31" ht="21" customHeight="1">
      <c r="Q327" s="132"/>
      <c r="R327" s="132"/>
      <c r="S327" s="132"/>
      <c r="T327" s="132"/>
      <c r="V327" s="132"/>
      <c r="W327" s="11"/>
      <c r="AE327" s="132"/>
    </row>
    <row r="328" spans="17:31" ht="21" customHeight="1">
      <c r="Q328" s="132"/>
      <c r="R328" s="132"/>
      <c r="S328" s="132"/>
      <c r="T328" s="132"/>
      <c r="V328" s="132"/>
      <c r="W328" s="11"/>
      <c r="AE328" s="132"/>
    </row>
    <row r="329" spans="17:31" ht="21" customHeight="1">
      <c r="Q329" s="132"/>
      <c r="R329" s="132"/>
      <c r="S329" s="132"/>
      <c r="T329" s="132"/>
      <c r="V329" s="132"/>
      <c r="W329" s="11"/>
      <c r="AE329" s="132"/>
    </row>
    <row r="330" spans="17:31" ht="21" customHeight="1">
      <c r="Q330" s="132"/>
      <c r="R330" s="132"/>
      <c r="S330" s="132"/>
      <c r="T330" s="132"/>
      <c r="V330" s="132"/>
      <c r="W330" s="11"/>
      <c r="AE330" s="132"/>
    </row>
    <row r="331" spans="17:31" ht="21" customHeight="1">
      <c r="Q331" s="132"/>
      <c r="R331" s="132"/>
      <c r="S331" s="132"/>
      <c r="T331" s="132"/>
      <c r="V331" s="132"/>
      <c r="W331" s="11"/>
      <c r="AE331" s="132"/>
    </row>
    <row r="332" spans="17:31" ht="21" customHeight="1">
      <c r="Q332" s="132"/>
      <c r="R332" s="132"/>
      <c r="S332" s="132"/>
      <c r="T332" s="132"/>
      <c r="V332" s="132"/>
      <c r="W332" s="11"/>
      <c r="AE332" s="132"/>
    </row>
    <row r="333" spans="17:31" ht="21" customHeight="1">
      <c r="Q333" s="132"/>
      <c r="R333" s="132"/>
      <c r="S333" s="132"/>
      <c r="T333" s="132"/>
      <c r="V333" s="132"/>
      <c r="W333" s="11"/>
      <c r="AE333" s="132"/>
    </row>
    <row r="334" spans="17:31" ht="21" customHeight="1">
      <c r="Q334" s="132"/>
      <c r="R334" s="132"/>
      <c r="S334" s="132"/>
      <c r="T334" s="132"/>
      <c r="V334" s="132"/>
      <c r="W334" s="11"/>
      <c r="AE334" s="132"/>
    </row>
    <row r="335" spans="17:31" ht="21" customHeight="1">
      <c r="Q335" s="132"/>
      <c r="R335" s="132"/>
      <c r="S335" s="132"/>
      <c r="T335" s="132"/>
      <c r="V335" s="132"/>
      <c r="W335" s="11"/>
      <c r="AE335" s="132"/>
    </row>
    <row r="336" spans="17:31" ht="21" customHeight="1">
      <c r="Q336" s="132"/>
      <c r="R336" s="132"/>
      <c r="S336" s="132"/>
      <c r="T336" s="132"/>
      <c r="V336" s="132"/>
      <c r="W336" s="11"/>
      <c r="AE336" s="132"/>
    </row>
    <row r="337" spans="17:31" ht="21" customHeight="1">
      <c r="Q337" s="132"/>
      <c r="R337" s="132"/>
      <c r="S337" s="132"/>
      <c r="T337" s="132"/>
      <c r="V337" s="132"/>
      <c r="W337" s="11"/>
      <c r="AE337" s="132"/>
    </row>
    <row r="338" spans="17:31" ht="21" customHeight="1">
      <c r="Q338" s="132"/>
      <c r="R338" s="132"/>
      <c r="S338" s="132"/>
      <c r="T338" s="132"/>
      <c r="V338" s="132"/>
      <c r="W338" s="11"/>
      <c r="AE338" s="132"/>
    </row>
    <row r="339" spans="17:31" ht="21" customHeight="1">
      <c r="Q339" s="132"/>
      <c r="R339" s="132"/>
      <c r="S339" s="132"/>
      <c r="T339" s="132"/>
      <c r="V339" s="132"/>
      <c r="W339" s="11"/>
      <c r="AE339" s="132"/>
    </row>
    <row r="340" spans="17:31" ht="21" customHeight="1">
      <c r="Q340" s="132"/>
      <c r="R340" s="132"/>
      <c r="S340" s="132"/>
      <c r="T340" s="132"/>
      <c r="V340" s="132"/>
      <c r="W340" s="11"/>
      <c r="AE340" s="132"/>
    </row>
    <row r="341" spans="17:31" ht="21" customHeight="1">
      <c r="Q341" s="132"/>
      <c r="R341" s="132"/>
      <c r="S341" s="132"/>
      <c r="T341" s="132"/>
      <c r="V341" s="132"/>
      <c r="W341" s="11"/>
      <c r="AE341" s="132"/>
    </row>
    <row r="342" spans="17:31" ht="21" customHeight="1">
      <c r="Q342" s="132"/>
      <c r="R342" s="132"/>
      <c r="S342" s="132"/>
      <c r="T342" s="132"/>
      <c r="V342" s="132"/>
      <c r="W342" s="11"/>
      <c r="AE342" s="132"/>
    </row>
    <row r="343" spans="17:31" ht="21" customHeight="1">
      <c r="Q343" s="132"/>
      <c r="R343" s="132"/>
      <c r="S343" s="132"/>
      <c r="T343" s="132"/>
      <c r="V343" s="132"/>
      <c r="W343" s="11"/>
      <c r="AE343" s="132"/>
    </row>
    <row r="344" spans="17:31" ht="21" customHeight="1">
      <c r="Q344" s="132"/>
      <c r="R344" s="132"/>
      <c r="S344" s="132"/>
      <c r="T344" s="132"/>
      <c r="V344" s="132"/>
      <c r="W344" s="11"/>
      <c r="AE344" s="132"/>
    </row>
    <row r="345" spans="17:31" ht="21" customHeight="1">
      <c r="Q345" s="132"/>
      <c r="R345" s="132"/>
      <c r="S345" s="132"/>
      <c r="T345" s="132"/>
      <c r="V345" s="132"/>
      <c r="W345" s="11"/>
      <c r="AE345" s="132"/>
    </row>
    <row r="346" spans="17:31" ht="21" customHeight="1">
      <c r="Q346" s="132"/>
      <c r="R346" s="132"/>
      <c r="S346" s="132"/>
      <c r="T346" s="132"/>
      <c r="V346" s="132"/>
      <c r="W346" s="11"/>
      <c r="AE346" s="132"/>
    </row>
    <row r="347" spans="17:31" ht="21" customHeight="1">
      <c r="Q347" s="132"/>
      <c r="R347" s="132"/>
      <c r="S347" s="132"/>
      <c r="T347" s="132"/>
      <c r="V347" s="132"/>
      <c r="W347" s="11"/>
      <c r="AE347" s="132"/>
    </row>
    <row r="348" spans="17:31" ht="21" customHeight="1">
      <c r="Q348" s="132"/>
      <c r="R348" s="132"/>
      <c r="S348" s="132"/>
      <c r="T348" s="132"/>
      <c r="V348" s="132"/>
      <c r="W348" s="11"/>
      <c r="AE348" s="132"/>
    </row>
    <row r="349" spans="17:31" ht="21" customHeight="1">
      <c r="Q349" s="132"/>
      <c r="R349" s="132"/>
      <c r="S349" s="132"/>
      <c r="T349" s="132"/>
      <c r="V349" s="132"/>
      <c r="W349" s="11"/>
      <c r="AE349" s="132"/>
    </row>
    <row r="350" spans="17:31" ht="21" customHeight="1">
      <c r="Q350" s="132"/>
      <c r="R350" s="132"/>
      <c r="S350" s="132"/>
      <c r="T350" s="132"/>
      <c r="V350" s="132"/>
      <c r="W350" s="11"/>
      <c r="AE350" s="132"/>
    </row>
    <row r="351" spans="17:31" ht="21" customHeight="1">
      <c r="Q351" s="132"/>
      <c r="R351" s="132"/>
      <c r="S351" s="132"/>
      <c r="T351" s="132"/>
      <c r="V351" s="132"/>
      <c r="W351" s="11"/>
      <c r="AE351" s="132"/>
    </row>
    <row r="352" spans="17:31" ht="21" customHeight="1">
      <c r="Q352" s="132"/>
      <c r="R352" s="132"/>
      <c r="S352" s="132"/>
      <c r="T352" s="132"/>
      <c r="V352" s="132"/>
      <c r="W352" s="11"/>
      <c r="AE352" s="132"/>
    </row>
    <row r="353" spans="17:31" ht="21" customHeight="1">
      <c r="Q353" s="132"/>
      <c r="R353" s="132"/>
      <c r="S353" s="132"/>
      <c r="T353" s="132"/>
      <c r="V353" s="132"/>
      <c r="W353" s="11"/>
      <c r="AE353" s="132"/>
    </row>
    <row r="354" spans="17:31" ht="21" customHeight="1">
      <c r="Q354" s="132"/>
      <c r="R354" s="132"/>
      <c r="S354" s="132"/>
      <c r="T354" s="132"/>
      <c r="V354" s="132"/>
      <c r="W354" s="11"/>
      <c r="AE354" s="132"/>
    </row>
    <row r="355" spans="17:31" ht="21" customHeight="1">
      <c r="Q355" s="132"/>
      <c r="R355" s="132"/>
      <c r="S355" s="132"/>
      <c r="T355" s="132"/>
      <c r="V355" s="132"/>
      <c r="W355" s="11"/>
      <c r="AE355" s="132"/>
    </row>
    <row r="356" spans="17:31" ht="21" customHeight="1">
      <c r="Q356" s="132"/>
      <c r="R356" s="132"/>
      <c r="S356" s="132"/>
      <c r="T356" s="132"/>
      <c r="V356" s="132"/>
      <c r="W356" s="11"/>
      <c r="AE356" s="132"/>
    </row>
    <row r="357" spans="17:31" ht="21" customHeight="1">
      <c r="Q357" s="132"/>
      <c r="R357" s="132"/>
      <c r="S357" s="132"/>
      <c r="T357" s="132"/>
      <c r="V357" s="132"/>
      <c r="W357" s="11"/>
      <c r="AE357" s="132"/>
    </row>
    <row r="358" spans="17:31" ht="21" customHeight="1">
      <c r="Q358" s="132"/>
      <c r="R358" s="132"/>
      <c r="S358" s="132"/>
      <c r="T358" s="132"/>
      <c r="V358" s="132"/>
      <c r="W358" s="11"/>
      <c r="AE358" s="132"/>
    </row>
    <row r="359" spans="17:31" ht="21" customHeight="1">
      <c r="Q359" s="132"/>
      <c r="R359" s="132"/>
      <c r="S359" s="132"/>
      <c r="T359" s="132"/>
      <c r="V359" s="132"/>
      <c r="W359" s="11"/>
      <c r="AE359" s="132"/>
    </row>
    <row r="360" spans="17:31" ht="21" customHeight="1">
      <c r="Q360" s="132"/>
      <c r="R360" s="132"/>
      <c r="S360" s="132"/>
      <c r="T360" s="132"/>
      <c r="V360" s="132"/>
      <c r="W360" s="11"/>
      <c r="AE360" s="132"/>
    </row>
    <row r="361" spans="17:31" ht="21" customHeight="1">
      <c r="Q361" s="132"/>
      <c r="R361" s="132"/>
      <c r="S361" s="132"/>
      <c r="T361" s="132"/>
      <c r="V361" s="132"/>
      <c r="W361" s="11"/>
      <c r="AE361" s="132"/>
    </row>
    <row r="362" spans="17:31" ht="21" customHeight="1">
      <c r="Q362" s="132"/>
      <c r="R362" s="132"/>
      <c r="S362" s="132"/>
      <c r="T362" s="132"/>
      <c r="V362" s="132"/>
      <c r="W362" s="11"/>
      <c r="AE362" s="132"/>
    </row>
    <row r="363" spans="17:31" ht="21" customHeight="1">
      <c r="Q363" s="132"/>
      <c r="R363" s="132"/>
      <c r="S363" s="132"/>
      <c r="T363" s="132"/>
      <c r="V363" s="132"/>
      <c r="W363" s="11"/>
      <c r="AE363" s="132"/>
    </row>
    <row r="364" spans="17:31" ht="21" customHeight="1">
      <c r="Q364" s="132"/>
      <c r="R364" s="132"/>
      <c r="S364" s="132"/>
      <c r="T364" s="132"/>
      <c r="V364" s="132"/>
      <c r="W364" s="11"/>
      <c r="AE364" s="132"/>
    </row>
    <row r="365" spans="17:31" ht="21" customHeight="1">
      <c r="Q365" s="132"/>
      <c r="R365" s="132"/>
      <c r="S365" s="132"/>
      <c r="T365" s="132"/>
      <c r="V365" s="132"/>
      <c r="W365" s="11"/>
      <c r="AE365" s="132"/>
    </row>
    <row r="366" spans="17:31" ht="21" customHeight="1">
      <c r="Q366" s="132"/>
      <c r="R366" s="132"/>
      <c r="S366" s="132"/>
      <c r="T366" s="132"/>
      <c r="V366" s="132"/>
      <c r="W366" s="11"/>
      <c r="AE366" s="132"/>
    </row>
    <row r="367" spans="17:31" ht="21" customHeight="1">
      <c r="Q367" s="132"/>
      <c r="R367" s="132"/>
      <c r="S367" s="132"/>
      <c r="T367" s="132"/>
      <c r="V367" s="132"/>
      <c r="W367" s="11"/>
      <c r="AE367" s="132"/>
    </row>
    <row r="368" spans="17:31" ht="21" customHeight="1">
      <c r="Q368" s="132"/>
      <c r="R368" s="132"/>
      <c r="S368" s="132"/>
      <c r="T368" s="132"/>
      <c r="V368" s="132"/>
      <c r="W368" s="11"/>
      <c r="AE368" s="132"/>
    </row>
    <row r="369" spans="17:31" ht="21" customHeight="1">
      <c r="Q369" s="132"/>
      <c r="R369" s="132"/>
      <c r="S369" s="132"/>
      <c r="T369" s="132"/>
      <c r="V369" s="132"/>
      <c r="W369" s="11"/>
      <c r="AE369" s="132"/>
    </row>
    <row r="370" spans="17:31" ht="21" customHeight="1">
      <c r="Q370" s="132"/>
      <c r="R370" s="132"/>
      <c r="S370" s="132"/>
      <c r="T370" s="132"/>
      <c r="V370" s="132"/>
      <c r="W370" s="11"/>
      <c r="AE370" s="132"/>
    </row>
    <row r="371" spans="17:31" ht="21" customHeight="1">
      <c r="Q371" s="132"/>
      <c r="R371" s="132"/>
      <c r="S371" s="132"/>
      <c r="T371" s="132"/>
      <c r="V371" s="132"/>
      <c r="W371" s="11"/>
      <c r="AE371" s="132"/>
    </row>
    <row r="372" spans="17:31" ht="21" customHeight="1">
      <c r="Q372" s="132"/>
      <c r="R372" s="132"/>
      <c r="S372" s="132"/>
      <c r="T372" s="132"/>
      <c r="V372" s="132"/>
      <c r="W372" s="11"/>
      <c r="AE372" s="132"/>
    </row>
    <row r="373" spans="17:31" ht="21" customHeight="1">
      <c r="Q373" s="132"/>
      <c r="R373" s="132"/>
      <c r="S373" s="132"/>
      <c r="T373" s="132"/>
      <c r="V373" s="132"/>
      <c r="W373" s="11"/>
      <c r="AE373" s="132"/>
    </row>
    <row r="374" spans="17:31" ht="21" customHeight="1">
      <c r="Q374" s="132"/>
      <c r="R374" s="132"/>
      <c r="S374" s="132"/>
      <c r="T374" s="132"/>
      <c r="V374" s="132"/>
      <c r="W374" s="11"/>
      <c r="AE374" s="132"/>
    </row>
    <row r="375" spans="17:31" ht="21" customHeight="1">
      <c r="Q375" s="132"/>
      <c r="R375" s="132"/>
      <c r="S375" s="132"/>
      <c r="T375" s="132"/>
      <c r="V375" s="132"/>
      <c r="W375" s="11"/>
      <c r="AE375" s="132"/>
    </row>
    <row r="376" spans="17:31" ht="21" customHeight="1">
      <c r="Q376" s="132"/>
      <c r="R376" s="132"/>
      <c r="S376" s="132"/>
      <c r="T376" s="132"/>
      <c r="V376" s="132"/>
      <c r="W376" s="11"/>
      <c r="AE376" s="132"/>
    </row>
    <row r="377" spans="17:31" ht="21" customHeight="1">
      <c r="Q377" s="132"/>
      <c r="R377" s="132"/>
      <c r="S377" s="132"/>
      <c r="T377" s="132"/>
      <c r="V377" s="132"/>
      <c r="W377" s="11"/>
      <c r="AE377" s="132"/>
    </row>
    <row r="378" spans="17:31" ht="21" customHeight="1">
      <c r="Q378" s="132"/>
      <c r="R378" s="132"/>
      <c r="S378" s="132"/>
      <c r="T378" s="132"/>
      <c r="V378" s="132"/>
      <c r="W378" s="11"/>
      <c r="AE378" s="132"/>
    </row>
    <row r="379" spans="17:31" ht="21" customHeight="1">
      <c r="Q379" s="132"/>
      <c r="R379" s="132"/>
      <c r="S379" s="132"/>
      <c r="T379" s="132"/>
      <c r="V379" s="132"/>
      <c r="W379" s="11"/>
      <c r="AE379" s="132"/>
    </row>
    <row r="380" spans="17:31" ht="21" customHeight="1">
      <c r="Q380" s="132"/>
      <c r="R380" s="132"/>
      <c r="S380" s="132"/>
      <c r="T380" s="132"/>
      <c r="V380" s="132"/>
      <c r="W380" s="11"/>
      <c r="AE380" s="132"/>
    </row>
    <row r="381" spans="17:31" ht="21" customHeight="1">
      <c r="Q381" s="132"/>
      <c r="R381" s="132"/>
      <c r="S381" s="132"/>
      <c r="T381" s="132"/>
      <c r="V381" s="132"/>
      <c r="W381" s="11"/>
      <c r="AE381" s="132"/>
    </row>
    <row r="382" spans="17:31" ht="21" customHeight="1">
      <c r="Q382" s="132"/>
      <c r="R382" s="132"/>
      <c r="S382" s="132"/>
      <c r="T382" s="132"/>
      <c r="V382" s="132"/>
      <c r="W382" s="11"/>
      <c r="AE382" s="132"/>
    </row>
    <row r="383" spans="17:31" ht="21" customHeight="1">
      <c r="Q383" s="132"/>
      <c r="R383" s="132"/>
      <c r="S383" s="132"/>
      <c r="T383" s="132"/>
      <c r="V383" s="132"/>
      <c r="W383" s="11"/>
      <c r="AE383" s="132"/>
    </row>
    <row r="384" spans="17:31" ht="21" customHeight="1">
      <c r="Q384" s="132"/>
      <c r="R384" s="132"/>
      <c r="S384" s="132"/>
      <c r="T384" s="132"/>
      <c r="V384" s="132"/>
      <c r="W384" s="11"/>
      <c r="AE384" s="132"/>
    </row>
    <row r="385" spans="17:31" ht="21" customHeight="1">
      <c r="Q385" s="132"/>
      <c r="R385" s="132"/>
      <c r="S385" s="132"/>
      <c r="T385" s="132"/>
      <c r="V385" s="132"/>
      <c r="W385" s="11"/>
      <c r="AE385" s="132"/>
    </row>
    <row r="386" spans="17:31" ht="21" customHeight="1">
      <c r="Q386" s="132"/>
      <c r="R386" s="132"/>
      <c r="S386" s="132"/>
      <c r="T386" s="132"/>
      <c r="V386" s="132"/>
      <c r="W386" s="11"/>
      <c r="AE386" s="132"/>
    </row>
    <row r="387" spans="17:31" ht="21" customHeight="1">
      <c r="Q387" s="132"/>
      <c r="R387" s="132"/>
      <c r="S387" s="132"/>
      <c r="T387" s="132"/>
      <c r="V387" s="132"/>
      <c r="W387" s="11"/>
      <c r="AE387" s="132"/>
    </row>
    <row r="388" spans="17:31" ht="21" customHeight="1">
      <c r="Q388" s="132"/>
      <c r="R388" s="132"/>
      <c r="S388" s="132"/>
      <c r="T388" s="132"/>
      <c r="V388" s="132"/>
      <c r="W388" s="11"/>
      <c r="AE388" s="132"/>
    </row>
    <row r="389" spans="17:31" ht="21" customHeight="1">
      <c r="Q389" s="132"/>
      <c r="R389" s="132"/>
      <c r="S389" s="132"/>
      <c r="T389" s="132"/>
      <c r="V389" s="132"/>
      <c r="W389" s="11"/>
      <c r="AE389" s="132"/>
    </row>
    <row r="390" spans="17:31" ht="21" customHeight="1">
      <c r="Q390" s="132"/>
      <c r="R390" s="132"/>
      <c r="S390" s="132"/>
      <c r="T390" s="132"/>
      <c r="V390" s="132"/>
      <c r="W390" s="11"/>
      <c r="AE390" s="132"/>
    </row>
    <row r="391" spans="17:31" ht="21" customHeight="1">
      <c r="Q391" s="132"/>
      <c r="R391" s="132"/>
      <c r="S391" s="132"/>
      <c r="T391" s="132"/>
      <c r="V391" s="132"/>
      <c r="W391" s="11"/>
      <c r="AE391" s="132"/>
    </row>
    <row r="392" spans="17:31" ht="21" customHeight="1">
      <c r="Q392" s="132"/>
      <c r="R392" s="132"/>
      <c r="S392" s="132"/>
      <c r="T392" s="132"/>
      <c r="V392" s="132"/>
      <c r="W392" s="11"/>
      <c r="AE392" s="132"/>
    </row>
    <row r="393" spans="17:31" ht="21" customHeight="1">
      <c r="Q393" s="132"/>
      <c r="R393" s="132"/>
      <c r="S393" s="132"/>
      <c r="T393" s="132"/>
      <c r="V393" s="132"/>
      <c r="W393" s="11"/>
      <c r="AE393" s="132"/>
    </row>
    <row r="394" spans="17:31" ht="21" customHeight="1">
      <c r="Q394" s="132"/>
      <c r="R394" s="132"/>
      <c r="S394" s="132"/>
      <c r="T394" s="132"/>
      <c r="V394" s="132"/>
      <c r="W394" s="11"/>
      <c r="AE394" s="132"/>
    </row>
    <row r="395" spans="17:31" ht="21" customHeight="1">
      <c r="Q395" s="132"/>
      <c r="R395" s="132"/>
      <c r="S395" s="132"/>
      <c r="T395" s="132"/>
      <c r="V395" s="132"/>
      <c r="W395" s="11"/>
      <c r="AE395" s="132"/>
    </row>
    <row r="396" spans="17:31" ht="21" customHeight="1">
      <c r="Q396" s="132"/>
      <c r="R396" s="132"/>
      <c r="S396" s="132"/>
      <c r="T396" s="132"/>
      <c r="V396" s="132"/>
      <c r="W396" s="11"/>
      <c r="AE396" s="132"/>
    </row>
    <row r="397" spans="17:31" ht="21" customHeight="1">
      <c r="Q397" s="132"/>
      <c r="R397" s="132"/>
      <c r="S397" s="132"/>
      <c r="T397" s="132"/>
      <c r="V397" s="132"/>
      <c r="W397" s="11"/>
      <c r="AE397" s="132"/>
    </row>
    <row r="398" spans="17:31" ht="21" customHeight="1">
      <c r="Q398" s="132"/>
      <c r="R398" s="132"/>
      <c r="S398" s="132"/>
      <c r="T398" s="132"/>
      <c r="V398" s="132"/>
      <c r="W398" s="11"/>
      <c r="AE398" s="132"/>
    </row>
    <row r="399" spans="17:31" ht="21" customHeight="1">
      <c r="Q399" s="132"/>
      <c r="R399" s="132"/>
      <c r="S399" s="132"/>
      <c r="T399" s="132"/>
      <c r="V399" s="132"/>
      <c r="W399" s="11"/>
      <c r="AE399" s="132"/>
    </row>
    <row r="400" spans="17:31" ht="21" customHeight="1">
      <c r="Q400" s="132"/>
      <c r="R400" s="132"/>
      <c r="S400" s="132"/>
      <c r="T400" s="132"/>
      <c r="V400" s="132"/>
      <c r="W400" s="11"/>
      <c r="AE400" s="132"/>
    </row>
    <row r="401" spans="17:31" ht="21" customHeight="1">
      <c r="Q401" s="132"/>
      <c r="R401" s="132"/>
      <c r="S401" s="132"/>
      <c r="T401" s="132"/>
      <c r="V401" s="132"/>
      <c r="W401" s="11"/>
      <c r="AE401" s="132"/>
    </row>
    <row r="402" spans="17:31" ht="21" customHeight="1">
      <c r="Q402" s="132"/>
      <c r="R402" s="132"/>
      <c r="S402" s="132"/>
      <c r="T402" s="132"/>
      <c r="V402" s="132"/>
      <c r="W402" s="11"/>
      <c r="AE402" s="132"/>
    </row>
    <row r="403" spans="17:31" ht="21" customHeight="1">
      <c r="Q403" s="132"/>
      <c r="R403" s="132"/>
      <c r="S403" s="132"/>
      <c r="T403" s="132"/>
      <c r="V403" s="132"/>
      <c r="W403" s="11"/>
      <c r="AE403" s="132"/>
    </row>
    <row r="404" spans="17:31" ht="21" customHeight="1">
      <c r="Q404" s="132"/>
      <c r="R404" s="132"/>
      <c r="S404" s="132"/>
      <c r="T404" s="132"/>
      <c r="V404" s="132"/>
      <c r="W404" s="11"/>
      <c r="AE404" s="132"/>
    </row>
    <row r="405" spans="17:31" ht="21" customHeight="1">
      <c r="Q405" s="132"/>
      <c r="R405" s="132"/>
      <c r="S405" s="132"/>
      <c r="T405" s="132"/>
      <c r="V405" s="132"/>
      <c r="W405" s="11"/>
      <c r="AE405" s="132"/>
    </row>
    <row r="406" spans="17:31" ht="21" customHeight="1">
      <c r="Q406" s="132"/>
      <c r="R406" s="132"/>
      <c r="S406" s="132"/>
      <c r="T406" s="132"/>
      <c r="V406" s="132"/>
      <c r="W406" s="11"/>
      <c r="AE406" s="132"/>
    </row>
    <row r="407" spans="17:31" ht="21" customHeight="1">
      <c r="Q407" s="132"/>
      <c r="R407" s="132"/>
      <c r="S407" s="132"/>
      <c r="T407" s="132"/>
      <c r="V407" s="132"/>
      <c r="W407" s="11"/>
      <c r="AE407" s="132"/>
    </row>
    <row r="408" spans="17:31" ht="21" customHeight="1">
      <c r="Q408" s="132"/>
      <c r="R408" s="132"/>
      <c r="S408" s="132"/>
      <c r="T408" s="132"/>
      <c r="V408" s="132"/>
      <c r="W408" s="11"/>
      <c r="AE408" s="132"/>
    </row>
    <row r="409" spans="17:31" ht="21" customHeight="1">
      <c r="Q409" s="132"/>
      <c r="R409" s="132"/>
      <c r="S409" s="132"/>
      <c r="T409" s="132"/>
      <c r="V409" s="132"/>
      <c r="W409" s="11"/>
      <c r="AE409" s="132"/>
    </row>
    <row r="410" spans="17:31" ht="21" customHeight="1">
      <c r="Q410" s="132"/>
      <c r="R410" s="132"/>
      <c r="S410" s="132"/>
      <c r="T410" s="132"/>
      <c r="V410" s="132"/>
      <c r="W410" s="11"/>
      <c r="AE410" s="132"/>
    </row>
    <row r="411" spans="17:31" ht="21" customHeight="1">
      <c r="Q411" s="132"/>
      <c r="R411" s="132"/>
      <c r="S411" s="132"/>
      <c r="T411" s="132"/>
      <c r="V411" s="132"/>
      <c r="W411" s="11"/>
      <c r="AE411" s="132"/>
    </row>
    <row r="412" spans="17:31" ht="21" customHeight="1">
      <c r="Q412" s="132"/>
      <c r="R412" s="132"/>
      <c r="S412" s="132"/>
      <c r="T412" s="132"/>
      <c r="V412" s="132"/>
      <c r="W412" s="11"/>
      <c r="AE412" s="132"/>
    </row>
    <row r="413" spans="17:31" ht="21" customHeight="1">
      <c r="Q413" s="132"/>
      <c r="R413" s="132"/>
      <c r="S413" s="132"/>
      <c r="T413" s="132"/>
      <c r="V413" s="132"/>
      <c r="W413" s="11"/>
      <c r="AE413" s="132"/>
    </row>
    <row r="414" spans="17:31" ht="21" customHeight="1">
      <c r="Q414" s="132"/>
      <c r="R414" s="132"/>
      <c r="S414" s="132"/>
      <c r="T414" s="132"/>
      <c r="V414" s="132"/>
      <c r="W414" s="11"/>
      <c r="AE414" s="132"/>
    </row>
    <row r="415" spans="17:31" ht="21" customHeight="1">
      <c r="Q415" s="132"/>
      <c r="R415" s="132"/>
      <c r="S415" s="132"/>
      <c r="T415" s="132"/>
      <c r="V415" s="132"/>
      <c r="W415" s="11"/>
      <c r="AE415" s="132"/>
    </row>
    <row r="416" spans="17:31" ht="21" customHeight="1">
      <c r="Q416" s="132"/>
      <c r="R416" s="132"/>
      <c r="S416" s="132"/>
      <c r="T416" s="132"/>
      <c r="V416" s="132"/>
      <c r="W416" s="11"/>
      <c r="AE416" s="132"/>
    </row>
    <row r="417" spans="17:31" ht="21" customHeight="1">
      <c r="Q417" s="132"/>
      <c r="R417" s="132"/>
      <c r="S417" s="132"/>
      <c r="T417" s="132"/>
      <c r="V417" s="132"/>
      <c r="W417" s="11"/>
      <c r="AE417" s="132"/>
    </row>
    <row r="418" spans="17:31" ht="21" customHeight="1">
      <c r="Q418" s="132"/>
      <c r="R418" s="132"/>
      <c r="S418" s="132"/>
      <c r="T418" s="132"/>
      <c r="V418" s="132"/>
      <c r="W418" s="11"/>
      <c r="AE418" s="132"/>
    </row>
    <row r="419" spans="17:31" ht="21" customHeight="1">
      <c r="Q419" s="132"/>
      <c r="R419" s="132"/>
      <c r="S419" s="132"/>
      <c r="T419" s="132"/>
      <c r="V419" s="132"/>
      <c r="W419" s="11"/>
      <c r="AE419" s="132"/>
    </row>
    <row r="420" spans="17:31" ht="21" customHeight="1">
      <c r="Q420" s="132"/>
      <c r="R420" s="132"/>
      <c r="S420" s="132"/>
      <c r="T420" s="132"/>
      <c r="V420" s="132"/>
      <c r="W420" s="11"/>
      <c r="AE420" s="132"/>
    </row>
    <row r="421" spans="17:31" ht="21" customHeight="1">
      <c r="Q421" s="132"/>
      <c r="R421" s="132"/>
      <c r="S421" s="132"/>
      <c r="T421" s="132"/>
      <c r="V421" s="132"/>
      <c r="W421" s="11"/>
      <c r="AE421" s="132"/>
    </row>
    <row r="422" spans="17:31" ht="21" customHeight="1">
      <c r="Q422" s="132"/>
      <c r="R422" s="132"/>
      <c r="S422" s="132"/>
      <c r="T422" s="132"/>
      <c r="V422" s="132"/>
      <c r="W422" s="11"/>
      <c r="AE422" s="132"/>
    </row>
    <row r="423" spans="17:31" ht="21" customHeight="1">
      <c r="Q423" s="132"/>
      <c r="R423" s="132"/>
      <c r="S423" s="132"/>
      <c r="T423" s="132"/>
      <c r="V423" s="132"/>
      <c r="W423" s="11"/>
      <c r="AE423" s="132"/>
    </row>
    <row r="424" spans="17:31" ht="21" customHeight="1">
      <c r="Q424" s="132"/>
      <c r="R424" s="132"/>
      <c r="S424" s="132"/>
      <c r="T424" s="132"/>
      <c r="V424" s="132"/>
      <c r="W424" s="11"/>
      <c r="AE424" s="132"/>
    </row>
    <row r="425" spans="17:31" ht="21" customHeight="1">
      <c r="Q425" s="132"/>
      <c r="R425" s="132"/>
      <c r="S425" s="132"/>
      <c r="T425" s="132"/>
      <c r="V425" s="132"/>
      <c r="W425" s="11"/>
      <c r="AE425" s="132"/>
    </row>
    <row r="426" spans="17:31" ht="21" customHeight="1">
      <c r="Q426" s="132"/>
      <c r="R426" s="132"/>
      <c r="S426" s="132"/>
      <c r="T426" s="132"/>
      <c r="V426" s="132"/>
      <c r="W426" s="11"/>
      <c r="AE426" s="132"/>
    </row>
    <row r="427" spans="17:31" ht="21" customHeight="1">
      <c r="Q427" s="132"/>
      <c r="R427" s="132"/>
      <c r="S427" s="132"/>
      <c r="T427" s="132"/>
      <c r="V427" s="132"/>
      <c r="W427" s="11"/>
      <c r="AE427" s="132"/>
    </row>
    <row r="428" spans="17:31" ht="21" customHeight="1">
      <c r="Q428" s="132"/>
      <c r="R428" s="132"/>
      <c r="S428" s="132"/>
      <c r="T428" s="132"/>
      <c r="V428" s="132"/>
      <c r="W428" s="11"/>
      <c r="AE428" s="132"/>
    </row>
    <row r="429" spans="17:31" ht="21" customHeight="1">
      <c r="Q429" s="132"/>
      <c r="R429" s="132"/>
      <c r="S429" s="132"/>
      <c r="T429" s="132"/>
      <c r="V429" s="132"/>
      <c r="W429" s="11"/>
      <c r="AE429" s="132"/>
    </row>
    <row r="430" spans="17:31" ht="21" customHeight="1">
      <c r="Q430" s="132"/>
      <c r="R430" s="132"/>
      <c r="S430" s="132"/>
      <c r="T430" s="132"/>
      <c r="V430" s="132"/>
      <c r="W430" s="11"/>
      <c r="AE430" s="132"/>
    </row>
    <row r="431" spans="17:31" ht="21" customHeight="1">
      <c r="Q431" s="132"/>
      <c r="R431" s="132"/>
      <c r="S431" s="132"/>
      <c r="T431" s="132"/>
      <c r="V431" s="132"/>
      <c r="W431" s="11"/>
      <c r="AE431" s="132"/>
    </row>
    <row r="432" spans="17:31" ht="21" customHeight="1">
      <c r="Q432" s="132"/>
      <c r="R432" s="132"/>
      <c r="S432" s="132"/>
      <c r="T432" s="132"/>
      <c r="V432" s="132"/>
      <c r="W432" s="11"/>
      <c r="AE432" s="132"/>
    </row>
    <row r="433" spans="17:31" ht="21" customHeight="1">
      <c r="Q433" s="132"/>
      <c r="R433" s="132"/>
      <c r="S433" s="132"/>
      <c r="T433" s="132"/>
      <c r="V433" s="132"/>
      <c r="W433" s="11"/>
      <c r="AE433" s="132"/>
    </row>
    <row r="434" spans="17:31" ht="21" customHeight="1">
      <c r="Q434" s="132"/>
      <c r="R434" s="132"/>
      <c r="S434" s="132"/>
      <c r="T434" s="132"/>
      <c r="V434" s="132"/>
      <c r="W434" s="11"/>
      <c r="AE434" s="132"/>
    </row>
    <row r="435" spans="17:31" ht="21" customHeight="1">
      <c r="Q435" s="132"/>
      <c r="R435" s="132"/>
      <c r="S435" s="132"/>
      <c r="T435" s="132"/>
      <c r="V435" s="132"/>
      <c r="W435" s="11"/>
      <c r="AE435" s="132"/>
    </row>
    <row r="436" spans="17:31" ht="21" customHeight="1">
      <c r="Q436" s="132"/>
      <c r="R436" s="132"/>
      <c r="S436" s="132"/>
      <c r="T436" s="132"/>
      <c r="V436" s="132"/>
      <c r="W436" s="11"/>
      <c r="AE436" s="132"/>
    </row>
    <row r="437" spans="17:31" ht="21" customHeight="1">
      <c r="Q437" s="132"/>
      <c r="R437" s="132"/>
      <c r="S437" s="132"/>
      <c r="T437" s="132"/>
      <c r="V437" s="132"/>
      <c r="W437" s="11"/>
      <c r="AE437" s="132"/>
    </row>
    <row r="438" spans="17:31" ht="21" customHeight="1">
      <c r="Q438" s="132"/>
      <c r="R438" s="132"/>
      <c r="S438" s="132"/>
      <c r="T438" s="132"/>
      <c r="V438" s="132"/>
      <c r="W438" s="11"/>
      <c r="AE438" s="132"/>
    </row>
    <row r="439" spans="17:31" ht="21" customHeight="1">
      <c r="Q439" s="132"/>
      <c r="R439" s="132"/>
      <c r="S439" s="132"/>
      <c r="T439" s="132"/>
      <c r="V439" s="132"/>
      <c r="W439" s="11"/>
      <c r="AE439" s="132"/>
    </row>
    <row r="440" spans="17:31" ht="21" customHeight="1">
      <c r="Q440" s="132"/>
      <c r="R440" s="132"/>
      <c r="S440" s="132"/>
      <c r="T440" s="132"/>
      <c r="V440" s="132"/>
      <c r="W440" s="11"/>
      <c r="AE440" s="132"/>
    </row>
    <row r="441" spans="17:31" ht="21" customHeight="1">
      <c r="Q441" s="132"/>
      <c r="R441" s="132"/>
      <c r="S441" s="132"/>
      <c r="T441" s="132"/>
      <c r="V441" s="132"/>
      <c r="W441" s="11"/>
      <c r="AE441" s="132"/>
    </row>
    <row r="442" spans="17:31" ht="21" customHeight="1">
      <c r="Q442" s="132"/>
      <c r="R442" s="132"/>
      <c r="S442" s="132"/>
      <c r="T442" s="132"/>
      <c r="V442" s="132"/>
      <c r="W442" s="11"/>
      <c r="AE442" s="132"/>
    </row>
    <row r="443" spans="17:31" ht="21" customHeight="1">
      <c r="Q443" s="132"/>
      <c r="R443" s="132"/>
      <c r="S443" s="132"/>
      <c r="T443" s="132"/>
      <c r="V443" s="132"/>
      <c r="W443" s="11"/>
      <c r="AE443" s="132"/>
    </row>
    <row r="444" spans="17:31" ht="21" customHeight="1">
      <c r="Q444" s="132"/>
      <c r="R444" s="132"/>
      <c r="S444" s="132"/>
      <c r="T444" s="132"/>
      <c r="V444" s="132"/>
      <c r="W444" s="11"/>
      <c r="AE444" s="132"/>
    </row>
    <row r="445" spans="17:31" ht="21" customHeight="1">
      <c r="Q445" s="132"/>
      <c r="R445" s="132"/>
      <c r="S445" s="132"/>
      <c r="T445" s="132"/>
      <c r="V445" s="132"/>
      <c r="W445" s="11"/>
      <c r="AE445" s="132"/>
    </row>
    <row r="446" spans="17:31" ht="21" customHeight="1">
      <c r="Q446" s="132"/>
      <c r="R446" s="132"/>
      <c r="S446" s="132"/>
      <c r="T446" s="132"/>
      <c r="V446" s="132"/>
      <c r="W446" s="11"/>
      <c r="AE446" s="132"/>
    </row>
    <row r="447" spans="17:31" ht="21" customHeight="1">
      <c r="Q447" s="132"/>
      <c r="R447" s="132"/>
      <c r="S447" s="132"/>
      <c r="T447" s="132"/>
      <c r="V447" s="132"/>
      <c r="W447" s="11"/>
      <c r="AE447" s="132"/>
    </row>
    <row r="448" spans="17:31" ht="21" customHeight="1">
      <c r="Q448" s="132"/>
      <c r="R448" s="132"/>
      <c r="S448" s="132"/>
      <c r="T448" s="132"/>
      <c r="V448" s="132"/>
      <c r="W448" s="11"/>
      <c r="AE448" s="132"/>
    </row>
    <row r="449" spans="17:31" ht="21" customHeight="1">
      <c r="Q449" s="132"/>
      <c r="R449" s="132"/>
      <c r="S449" s="132"/>
      <c r="T449" s="132"/>
      <c r="V449" s="132"/>
      <c r="W449" s="11"/>
      <c r="AE449" s="132"/>
    </row>
    <row r="450" spans="17:31" ht="21" customHeight="1">
      <c r="Q450" s="132"/>
      <c r="R450" s="132"/>
      <c r="S450" s="132"/>
      <c r="T450" s="132"/>
      <c r="V450" s="132"/>
      <c r="W450" s="11"/>
      <c r="AE450" s="132"/>
    </row>
    <row r="451" spans="17:31" ht="21" customHeight="1">
      <c r="Q451" s="132"/>
      <c r="R451" s="132"/>
      <c r="S451" s="132"/>
      <c r="T451" s="132"/>
      <c r="V451" s="132"/>
      <c r="W451" s="11"/>
      <c r="AE451" s="132"/>
    </row>
    <row r="452" spans="17:31" ht="21" customHeight="1">
      <c r="Q452" s="132"/>
      <c r="R452" s="132"/>
      <c r="S452" s="132"/>
      <c r="T452" s="132"/>
      <c r="V452" s="132"/>
      <c r="W452" s="11"/>
      <c r="AE452" s="132"/>
    </row>
    <row r="453" spans="17:31" ht="21" customHeight="1">
      <c r="Q453" s="132"/>
      <c r="R453" s="132"/>
      <c r="S453" s="132"/>
      <c r="T453" s="132"/>
      <c r="V453" s="132"/>
      <c r="W453" s="11"/>
      <c r="AE453" s="132"/>
    </row>
    <row r="454" spans="17:31" ht="21" customHeight="1">
      <c r="Q454" s="132"/>
      <c r="R454" s="132"/>
      <c r="S454" s="132"/>
      <c r="T454" s="132"/>
      <c r="V454" s="132"/>
      <c r="W454" s="11"/>
      <c r="AE454" s="132"/>
    </row>
    <row r="455" spans="17:31" ht="21" customHeight="1">
      <c r="Q455" s="132"/>
      <c r="R455" s="132"/>
      <c r="S455" s="132"/>
      <c r="T455" s="132"/>
      <c r="V455" s="132"/>
      <c r="W455" s="11"/>
      <c r="AE455" s="132"/>
    </row>
    <row r="456" spans="17:31" ht="21" customHeight="1">
      <c r="Q456" s="132"/>
      <c r="R456" s="132"/>
      <c r="S456" s="132"/>
      <c r="T456" s="132"/>
      <c r="V456" s="132"/>
      <c r="W456" s="11"/>
      <c r="AE456" s="132"/>
    </row>
    <row r="457" spans="17:31" ht="21" customHeight="1">
      <c r="Q457" s="132"/>
      <c r="R457" s="132"/>
      <c r="S457" s="132"/>
      <c r="T457" s="132"/>
      <c r="V457" s="132"/>
      <c r="W457" s="11"/>
      <c r="AE457" s="132"/>
    </row>
    <row r="458" spans="17:31" ht="21" customHeight="1">
      <c r="Q458" s="132"/>
      <c r="R458" s="132"/>
      <c r="S458" s="132"/>
      <c r="T458" s="132"/>
      <c r="V458" s="132"/>
      <c r="W458" s="11"/>
      <c r="AE458" s="132"/>
    </row>
    <row r="459" spans="17:31" ht="21" customHeight="1">
      <c r="Q459" s="132"/>
      <c r="R459" s="132"/>
      <c r="S459" s="132"/>
      <c r="T459" s="132"/>
      <c r="V459" s="132"/>
      <c r="W459" s="11"/>
      <c r="AE459" s="132"/>
    </row>
    <row r="460" spans="17:31" ht="21" customHeight="1">
      <c r="Q460" s="132"/>
      <c r="R460" s="132"/>
      <c r="S460" s="132"/>
      <c r="T460" s="132"/>
      <c r="V460" s="132"/>
      <c r="W460" s="11"/>
      <c r="AE460" s="132"/>
    </row>
    <row r="461" spans="17:31" ht="21" customHeight="1">
      <c r="Q461" s="132"/>
      <c r="R461" s="132"/>
      <c r="S461" s="132"/>
      <c r="T461" s="132"/>
      <c r="V461" s="132"/>
      <c r="W461" s="11"/>
      <c r="AE461" s="132"/>
    </row>
    <row r="462" spans="17:31" ht="21" customHeight="1">
      <c r="Q462" s="132"/>
      <c r="R462" s="132"/>
      <c r="S462" s="132"/>
      <c r="T462" s="132"/>
      <c r="V462" s="132"/>
      <c r="W462" s="11"/>
      <c r="AE462" s="132"/>
    </row>
    <row r="463" spans="17:31" ht="21" customHeight="1">
      <c r="Q463" s="132"/>
      <c r="R463" s="132"/>
      <c r="S463" s="132"/>
      <c r="T463" s="132"/>
      <c r="V463" s="132"/>
      <c r="W463" s="11"/>
      <c r="AE463" s="132"/>
    </row>
    <row r="464" spans="17:31" ht="21" customHeight="1">
      <c r="Q464" s="132"/>
      <c r="R464" s="132"/>
      <c r="S464" s="132"/>
      <c r="T464" s="132"/>
      <c r="V464" s="132"/>
      <c r="W464" s="11"/>
      <c r="AE464" s="132"/>
    </row>
    <row r="465" spans="17:31" ht="21" customHeight="1">
      <c r="Q465" s="132"/>
      <c r="R465" s="132"/>
      <c r="S465" s="132"/>
      <c r="T465" s="132"/>
      <c r="V465" s="132"/>
      <c r="W465" s="11"/>
      <c r="AE465" s="132"/>
    </row>
    <row r="466" spans="17:31" ht="21" customHeight="1">
      <c r="Q466" s="132"/>
      <c r="R466" s="132"/>
      <c r="S466" s="132"/>
      <c r="T466" s="132"/>
      <c r="V466" s="132"/>
      <c r="W466" s="11"/>
      <c r="AE466" s="132"/>
    </row>
    <row r="467" spans="17:31" ht="21" customHeight="1">
      <c r="Q467" s="132"/>
      <c r="R467" s="132"/>
      <c r="S467" s="132"/>
      <c r="T467" s="132"/>
      <c r="V467" s="132"/>
      <c r="W467" s="11"/>
      <c r="AE467" s="132"/>
    </row>
    <row r="468" spans="17:31" ht="21" customHeight="1">
      <c r="Q468" s="132"/>
      <c r="R468" s="132"/>
      <c r="S468" s="132"/>
      <c r="T468" s="132"/>
      <c r="V468" s="132"/>
      <c r="W468" s="11"/>
      <c r="AE468" s="132"/>
    </row>
    <row r="469" spans="17:31" ht="21" customHeight="1">
      <c r="Q469" s="132"/>
      <c r="R469" s="132"/>
      <c r="S469" s="132"/>
      <c r="T469" s="132"/>
      <c r="V469" s="132"/>
      <c r="W469" s="11"/>
      <c r="AE469" s="132"/>
    </row>
    <row r="470" spans="17:31" ht="21" customHeight="1">
      <c r="Q470" s="132"/>
      <c r="R470" s="132"/>
      <c r="S470" s="132"/>
      <c r="T470" s="132"/>
      <c r="V470" s="132"/>
      <c r="W470" s="11"/>
      <c r="AE470" s="132"/>
    </row>
    <row r="471" spans="17:31" ht="21" customHeight="1">
      <c r="Q471" s="132"/>
      <c r="R471" s="132"/>
      <c r="S471" s="132"/>
      <c r="T471" s="132"/>
      <c r="V471" s="132"/>
      <c r="W471" s="11"/>
      <c r="AE471" s="132"/>
    </row>
    <row r="472" spans="17:31" ht="21" customHeight="1">
      <c r="Q472" s="132"/>
      <c r="R472" s="132"/>
      <c r="S472" s="132"/>
      <c r="T472" s="132"/>
      <c r="V472" s="132"/>
      <c r="W472" s="11"/>
      <c r="AE472" s="132"/>
    </row>
    <row r="473" spans="17:31" ht="21" customHeight="1">
      <c r="Q473" s="132"/>
      <c r="R473" s="132"/>
      <c r="S473" s="132"/>
      <c r="T473" s="132"/>
      <c r="V473" s="132"/>
      <c r="W473" s="11"/>
      <c r="AE473" s="132"/>
    </row>
    <row r="474" spans="17:31" ht="21" customHeight="1">
      <c r="Q474" s="132"/>
      <c r="R474" s="132"/>
      <c r="S474" s="132"/>
      <c r="T474" s="132"/>
      <c r="V474" s="132"/>
      <c r="W474" s="11"/>
      <c r="AE474" s="132"/>
    </row>
    <row r="475" spans="17:31" ht="21" customHeight="1">
      <c r="Q475" s="132"/>
      <c r="R475" s="132"/>
      <c r="S475" s="132"/>
      <c r="T475" s="132"/>
      <c r="V475" s="132"/>
      <c r="W475" s="11"/>
      <c r="AE475" s="132"/>
    </row>
    <row r="476" spans="17:31" ht="21" customHeight="1">
      <c r="Q476" s="132"/>
      <c r="R476" s="132"/>
      <c r="S476" s="132"/>
      <c r="T476" s="132"/>
      <c r="V476" s="132"/>
      <c r="W476" s="11"/>
      <c r="AE476" s="132"/>
    </row>
    <row r="477" spans="17:31" ht="21" customHeight="1">
      <c r="Q477" s="132"/>
      <c r="R477" s="132"/>
      <c r="S477" s="132"/>
      <c r="T477" s="132"/>
      <c r="V477" s="132"/>
      <c r="W477" s="11"/>
      <c r="AE477" s="132"/>
    </row>
    <row r="478" spans="17:31" ht="21" customHeight="1">
      <c r="Q478" s="132"/>
      <c r="R478" s="132"/>
      <c r="S478" s="132"/>
      <c r="T478" s="132"/>
      <c r="V478" s="132"/>
      <c r="W478" s="11"/>
      <c r="AE478" s="132"/>
    </row>
    <row r="479" spans="17:31" ht="21" customHeight="1">
      <c r="Q479" s="132"/>
      <c r="R479" s="132"/>
      <c r="S479" s="132"/>
      <c r="T479" s="132"/>
      <c r="V479" s="132"/>
      <c r="W479" s="11"/>
      <c r="AE479" s="132"/>
    </row>
    <row r="480" spans="17:31" ht="21" customHeight="1">
      <c r="Q480" s="132"/>
      <c r="R480" s="132"/>
      <c r="S480" s="132"/>
      <c r="T480" s="132"/>
      <c r="V480" s="132"/>
      <c r="W480" s="11"/>
      <c r="AE480" s="132"/>
    </row>
    <row r="481" spans="17:31" ht="21" customHeight="1">
      <c r="Q481" s="132"/>
      <c r="R481" s="132"/>
      <c r="S481" s="132"/>
      <c r="T481" s="132"/>
      <c r="V481" s="132"/>
      <c r="W481" s="11"/>
      <c r="AE481" s="132"/>
    </row>
    <row r="482" spans="17:31" ht="21" customHeight="1">
      <c r="Q482" s="132"/>
      <c r="R482" s="132"/>
      <c r="S482" s="132"/>
      <c r="T482" s="132"/>
      <c r="V482" s="132"/>
      <c r="W482" s="11"/>
      <c r="AE482" s="132"/>
    </row>
    <row r="483" spans="17:31" ht="21" customHeight="1">
      <c r="Q483" s="132"/>
      <c r="R483" s="132"/>
      <c r="S483" s="132"/>
      <c r="T483" s="132"/>
      <c r="V483" s="132"/>
      <c r="W483" s="11"/>
      <c r="AE483" s="132"/>
    </row>
    <row r="484" spans="17:31" ht="21" customHeight="1">
      <c r="Q484" s="132"/>
      <c r="R484" s="132"/>
      <c r="S484" s="132"/>
      <c r="T484" s="132"/>
      <c r="V484" s="132"/>
      <c r="W484" s="11"/>
      <c r="AE484" s="132"/>
    </row>
    <row r="485" spans="17:31" ht="21" customHeight="1">
      <c r="Q485" s="132"/>
      <c r="R485" s="132"/>
      <c r="S485" s="132"/>
      <c r="T485" s="132"/>
      <c r="V485" s="132"/>
      <c r="W485" s="11"/>
      <c r="AE485" s="132"/>
    </row>
    <row r="486" spans="17:31" ht="21" customHeight="1">
      <c r="Q486" s="132"/>
      <c r="R486" s="132"/>
      <c r="S486" s="132"/>
      <c r="T486" s="132"/>
      <c r="V486" s="132"/>
      <c r="W486" s="11"/>
      <c r="AE486" s="132"/>
    </row>
    <row r="487" spans="17:31" ht="21" customHeight="1">
      <c r="Q487" s="132"/>
      <c r="R487" s="132"/>
      <c r="S487" s="132"/>
      <c r="T487" s="132"/>
      <c r="V487" s="132"/>
      <c r="W487" s="11"/>
      <c r="AE487" s="132"/>
    </row>
    <row r="488" spans="17:31" ht="21" customHeight="1">
      <c r="Q488" s="132"/>
      <c r="R488" s="132"/>
      <c r="S488" s="132"/>
      <c r="T488" s="132"/>
      <c r="V488" s="132"/>
      <c r="W488" s="11"/>
      <c r="AE488" s="132"/>
    </row>
    <row r="489" spans="17:31" ht="21" customHeight="1">
      <c r="Q489" s="132"/>
      <c r="R489" s="132"/>
      <c r="S489" s="132"/>
      <c r="T489" s="132"/>
      <c r="V489" s="132"/>
      <c r="W489" s="11"/>
      <c r="AE489" s="132"/>
    </row>
    <row r="490" spans="17:31" ht="21" customHeight="1">
      <c r="Q490" s="132"/>
      <c r="R490" s="132"/>
      <c r="S490" s="132"/>
      <c r="T490" s="132"/>
      <c r="V490" s="132"/>
      <c r="W490" s="11"/>
      <c r="AE490" s="132"/>
    </row>
    <row r="491" spans="17:31" ht="21" customHeight="1">
      <c r="Q491" s="132"/>
      <c r="R491" s="132"/>
      <c r="S491" s="132"/>
      <c r="T491" s="132"/>
      <c r="V491" s="132"/>
      <c r="W491" s="11"/>
      <c r="AE491" s="132"/>
    </row>
    <row r="492" spans="17:31" ht="21" customHeight="1">
      <c r="Q492" s="132"/>
      <c r="R492" s="132"/>
      <c r="S492" s="132"/>
      <c r="T492" s="132"/>
      <c r="V492" s="132"/>
      <c r="W492" s="11"/>
      <c r="AE492" s="132"/>
    </row>
    <row r="493" spans="17:31" ht="21" customHeight="1">
      <c r="Q493" s="132"/>
      <c r="R493" s="132"/>
      <c r="S493" s="132"/>
      <c r="T493" s="132"/>
      <c r="V493" s="132"/>
      <c r="W493" s="11"/>
      <c r="AE493" s="132"/>
    </row>
    <row r="494" spans="17:31" ht="21" customHeight="1">
      <c r="Q494" s="132"/>
      <c r="R494" s="132"/>
      <c r="S494" s="132"/>
      <c r="T494" s="132"/>
      <c r="V494" s="132"/>
      <c r="W494" s="11"/>
      <c r="AE494" s="132"/>
    </row>
    <row r="495" spans="17:31" ht="21" customHeight="1">
      <c r="Q495" s="132"/>
      <c r="R495" s="132"/>
      <c r="S495" s="132"/>
      <c r="T495" s="132"/>
      <c r="V495" s="132"/>
      <c r="W495" s="11"/>
      <c r="AE495" s="132"/>
    </row>
    <row r="496" spans="17:31" ht="21" customHeight="1">
      <c r="Q496" s="132"/>
      <c r="R496" s="132"/>
      <c r="S496" s="132"/>
      <c r="T496" s="132"/>
      <c r="V496" s="132"/>
      <c r="W496" s="11"/>
      <c r="AE496" s="132"/>
    </row>
    <row r="497" spans="17:31" ht="21" customHeight="1">
      <c r="Q497" s="132"/>
      <c r="R497" s="132"/>
      <c r="S497" s="132"/>
      <c r="T497" s="132"/>
      <c r="V497" s="132"/>
      <c r="W497" s="11"/>
      <c r="AE497" s="132"/>
    </row>
    <row r="498" spans="17:31" ht="21" customHeight="1">
      <c r="Q498" s="132"/>
      <c r="R498" s="132"/>
      <c r="S498" s="132"/>
      <c r="T498" s="132"/>
      <c r="V498" s="132"/>
      <c r="W498" s="11"/>
      <c r="AE498" s="132"/>
    </row>
    <row r="499" spans="17:31" ht="21" customHeight="1">
      <c r="Q499" s="132"/>
      <c r="R499" s="132"/>
      <c r="S499" s="132"/>
      <c r="T499" s="132"/>
      <c r="V499" s="132"/>
      <c r="W499" s="11"/>
      <c r="AE499" s="132"/>
    </row>
    <row r="500" spans="17:31" ht="21" customHeight="1">
      <c r="Q500" s="132"/>
      <c r="R500" s="132"/>
      <c r="S500" s="132"/>
      <c r="T500" s="132"/>
      <c r="V500" s="132"/>
      <c r="W500" s="11"/>
      <c r="AE500" s="132"/>
    </row>
  </sheetData>
  <sheetProtection algorithmName="SHA-512" hashValue="+fB94Prsas/kh4K47XYDKzeGirOUUo/1Chsh7pC7nS6nPuVe/DqBH2EpJNA/yEA8FMDMYIg5Dzo5Y+1OGnUjng==" saltValue="FZBvz0TcASJvd93nnm/8vg==" spinCount="100000" sheet="1" objects="1" scenarios="1"/>
  <dataValidations count="9">
    <dataValidation type="decimal" operator="greaterThanOrEqual" allowBlank="1" showInputMessage="1" showErrorMessage="1" errorTitle="Tillatte verdier" error="Må være større enn 0" sqref="AE8:AE500" xr:uid="{2CC19265-6D61-4A9A-8538-F0F51E480E49}">
      <formula1>0</formula1>
    </dataValidation>
    <dataValidation type="decimal" operator="greaterThanOrEqual" allowBlank="1" showInputMessage="1" showErrorMessage="1" errorTitle="Tillatte verdier" error="Verdi må være større eller lik null" sqref="L8:O500 X8:Z500" xr:uid="{2EE5970F-95C2-4CA4-90AC-3AACCA5E1E02}">
      <formula1>0</formula1>
    </dataValidation>
    <dataValidation type="decimal" allowBlank="1" showInputMessage="1" showErrorMessage="1" errorTitle="Tilatte verdier" error="Verdi må være mellom 0 og 100%" sqref="Q8:Q500" xr:uid="{B54104FF-91A9-49E6-A87F-E766CF2267D9}">
      <formula1>0</formula1>
      <formula2>1</formula2>
    </dataValidation>
    <dataValidation type="decimal" allowBlank="1" showInputMessage="1" showErrorMessage="1" errorTitle="Tillatte verdier" error="Kun numeriske verdier" sqref="R8:T500 V8:V500" xr:uid="{D14406F8-B47E-45E2-9689-2EB5C5D5AF4F}">
      <formula1>-1000</formula1>
      <formula2>1000</formula2>
    </dataValidation>
    <dataValidation type="decimal" allowBlank="1" showInputMessage="1" showErrorMessage="1" errorTitle="Tillatte verdier" error="Må være positivt beløp mellom 0 og 1000" sqref="AA8:AA500" xr:uid="{9DB7552C-1E84-4AED-8D0D-CF0A86B3CB71}">
      <formula1>0</formula1>
      <formula2>1000</formula2>
    </dataValidation>
    <dataValidation type="list" allowBlank="1" showInputMessage="1" showErrorMessage="1" errorTitle="Velg en Hovedtype" error="1 - Bankinnskudd_x000a_2 - Næringseiendom for utleie_x000a_3 - Spesialisert næringseiendom_x000a_4 - Landbrukseiendom_x000a_5 - Skip_x000a_6 - Annet" sqref="P8:P500" xr:uid="{42CBBB62-8E87-455F-B635-15E688006D75}">
      <formula1>"1,2,3,4,5,6"</formula1>
    </dataValidation>
    <dataValidation type="list" allowBlank="1" showInputMessage="1" showErrorMessage="1" errorTitle="Feil segment næringseiendomseng" error="Segment skal være et heltall mellom 1 og 5" sqref="W8:W500" xr:uid="{5D89500D-D85F-4A41-B089-2A5C278A0A5C}">
      <formula1>"1,2,3,4,5"</formula1>
    </dataValidation>
    <dataValidation type="list" allowBlank="1" showInputMessage="1" showErrorMessage="1" errorTitle="SMB Rabatt" error="0: Ingen SMB rabatt_x000a_1: SMB rabatt" sqref="AC8:AC500" xr:uid="{E51EC605-AD87-4003-8985-52BF3DA3A65A}">
      <formula1>"0,1"</formula1>
    </dataValidation>
    <dataValidation type="list" allowBlank="1" showInputMessage="1" showErrorMessage="1" errorTitle="Størrelsesparameter" error="1: Omsetning_x000a_2: Eiendeler" sqref="AD8:AD500" xr:uid="{FFE82E92-17F4-42DD-B5F9-0371C564853F}">
      <formula1>"1,2"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showErrorMessage="1" errorTitle="Næringskode" error="Bruk gyldig næringskode" xr:uid="{CF6CCDD6-964E-4401-A5E0-599EB5A8EDD7}">
          <x14:formula1>
            <xm:f>'gyldige koder'!$D$2:$D$1244</xm:f>
          </x14:formula1>
          <xm:sqref>J8:J500</xm:sqref>
        </x14:dataValidation>
        <x14:dataValidation type="list" allowBlank="1" showInputMessage="1" showErrorMessage="1" errorTitle="Sektorkode" error="Oppgi en gyldig sektorkode" xr:uid="{66360FB0-0516-4B6D-AD41-982D6A1CC4D1}">
          <x14:formula1>
            <xm:f>'gyldige koder'!$A$2:$A$26</xm:f>
          </x14:formula1>
          <xm:sqref>K8:K500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J30"/>
  <sheetViews>
    <sheetView showGridLines="0" topLeftCell="F1" workbookViewId="0">
      <selection activeCell="G11" sqref="G11"/>
    </sheetView>
  </sheetViews>
  <sheetFormatPr baseColWidth="10" defaultColWidth="11.453125" defaultRowHeight="12.5"/>
  <cols>
    <col min="1" max="5" width="11.1796875" style="1" hidden="1" customWidth="1"/>
    <col min="6" max="6" width="5.54296875" style="1" customWidth="1"/>
    <col min="7" max="7" width="20.453125" style="1" customWidth="1"/>
    <col min="8" max="9" width="11.453125" style="1"/>
    <col min="10" max="10" width="77.1796875" style="1" customWidth="1"/>
    <col min="11" max="16384" width="11.453125" style="1"/>
  </cols>
  <sheetData>
    <row r="1" spans="6:10" ht="17.5">
      <c r="F1" s="5" t="s">
        <v>114</v>
      </c>
    </row>
    <row r="2" spans="6:10" ht="14">
      <c r="F2" s="94" t="s">
        <v>115</v>
      </c>
    </row>
    <row r="4" spans="6:10" hidden="1"/>
    <row r="5" spans="6:10" ht="14.5">
      <c r="H5" s="151" t="s">
        <v>116</v>
      </c>
      <c r="I5" s="152"/>
      <c r="J5" s="153"/>
    </row>
    <row r="6" spans="6:10" ht="15" customHeight="1">
      <c r="G6" s="98" t="s">
        <v>117</v>
      </c>
      <c r="H6" s="15" t="s">
        <v>118</v>
      </c>
      <c r="I6" s="15" t="s">
        <v>119</v>
      </c>
      <c r="J6" s="15" t="s">
        <v>120</v>
      </c>
    </row>
    <row r="7" spans="6:10" ht="15" customHeight="1">
      <c r="G7" s="95" t="s">
        <v>89</v>
      </c>
      <c r="H7" s="13" t="s">
        <v>90</v>
      </c>
      <c r="I7" s="13" t="s">
        <v>91</v>
      </c>
      <c r="J7" s="13" t="s">
        <v>92</v>
      </c>
    </row>
    <row r="8" spans="6:10" ht="15" customHeight="1">
      <c r="G8" s="14"/>
      <c r="H8" s="147"/>
      <c r="I8" s="147"/>
      <c r="J8" s="16"/>
    </row>
    <row r="9" spans="6:10" ht="15" customHeight="1">
      <c r="G9" s="14"/>
      <c r="H9" s="147"/>
      <c r="I9" s="147"/>
      <c r="J9" s="16"/>
    </row>
    <row r="10" spans="6:10" ht="15" customHeight="1">
      <c r="G10" s="14"/>
      <c r="H10" s="147"/>
      <c r="I10" s="147"/>
      <c r="J10" s="16"/>
    </row>
    <row r="11" spans="6:10" ht="15" customHeight="1">
      <c r="G11" s="14"/>
      <c r="H11" s="147"/>
      <c r="I11" s="147"/>
      <c r="J11" s="16"/>
    </row>
    <row r="12" spans="6:10" ht="15" customHeight="1">
      <c r="G12" s="14"/>
      <c r="H12" s="147"/>
      <c r="I12" s="147"/>
      <c r="J12" s="16"/>
    </row>
    <row r="13" spans="6:10" ht="15" customHeight="1">
      <c r="G13" s="14"/>
      <c r="H13" s="147"/>
      <c r="I13" s="147"/>
      <c r="J13" s="16"/>
    </row>
    <row r="14" spans="6:10" ht="14.5">
      <c r="G14" s="14"/>
      <c r="H14" s="147"/>
      <c r="I14" s="147"/>
      <c r="J14" s="16"/>
    </row>
    <row r="15" spans="6:10" ht="14.5">
      <c r="G15" s="14"/>
      <c r="H15" s="147"/>
      <c r="I15" s="147"/>
      <c r="J15" s="16"/>
    </row>
    <row r="16" spans="6:10" ht="14.5">
      <c r="G16" s="14"/>
      <c r="H16" s="147"/>
      <c r="I16" s="147"/>
      <c r="J16" s="16"/>
    </row>
    <row r="17" spans="7:10" ht="14.5">
      <c r="G17" s="14"/>
      <c r="H17" s="147"/>
      <c r="I17" s="147"/>
      <c r="J17" s="16"/>
    </row>
    <row r="18" spans="7:10" ht="14.5">
      <c r="G18" s="14"/>
      <c r="H18" s="147"/>
      <c r="I18" s="147"/>
      <c r="J18" s="16"/>
    </row>
    <row r="19" spans="7:10" ht="14.5">
      <c r="G19" s="14"/>
      <c r="H19" s="147"/>
      <c r="I19" s="147"/>
      <c r="J19" s="16"/>
    </row>
    <row r="20" spans="7:10" ht="14.5">
      <c r="G20" s="14"/>
      <c r="H20" s="147"/>
      <c r="I20" s="147"/>
      <c r="J20" s="16"/>
    </row>
    <row r="21" spans="7:10" ht="14.5">
      <c r="G21" s="14"/>
      <c r="H21" s="147"/>
      <c r="I21" s="147"/>
      <c r="J21" s="16"/>
    </row>
    <row r="22" spans="7:10" ht="14.5">
      <c r="G22" s="14"/>
      <c r="H22" s="147"/>
      <c r="I22" s="147"/>
      <c r="J22" s="16"/>
    </row>
    <row r="23" spans="7:10" ht="14.5">
      <c r="G23" s="14"/>
      <c r="H23" s="147"/>
      <c r="I23" s="147"/>
      <c r="J23" s="16"/>
    </row>
    <row r="24" spans="7:10" ht="14.5">
      <c r="G24" s="14"/>
      <c r="H24" s="147"/>
      <c r="I24" s="147"/>
      <c r="J24" s="16"/>
    </row>
    <row r="25" spans="7:10" ht="14.5">
      <c r="G25" s="14"/>
      <c r="H25" s="147"/>
      <c r="I25" s="147"/>
      <c r="J25" s="16"/>
    </row>
    <row r="26" spans="7:10" ht="14.5">
      <c r="G26" s="14"/>
      <c r="H26" s="147"/>
      <c r="I26" s="147"/>
      <c r="J26" s="16"/>
    </row>
    <row r="27" spans="7:10" ht="14.5">
      <c r="G27" s="14"/>
      <c r="H27" s="147"/>
      <c r="I27" s="147"/>
      <c r="J27" s="16"/>
    </row>
    <row r="28" spans="7:10" ht="14.5">
      <c r="G28" s="14"/>
      <c r="H28" s="147"/>
      <c r="I28" s="147"/>
      <c r="J28" s="16"/>
    </row>
    <row r="29" spans="7:10" ht="14.5">
      <c r="G29" s="14"/>
      <c r="H29" s="147"/>
      <c r="I29" s="147"/>
      <c r="J29" s="16"/>
    </row>
    <row r="30" spans="7:10" ht="14.5">
      <c r="G30" s="14"/>
      <c r="H30" s="147"/>
      <c r="I30" s="147"/>
      <c r="J30" s="16"/>
    </row>
  </sheetData>
  <sheetProtection algorithmName="SHA-512" hashValue="NWL8mxQyaGSz26sz1NAhASq6k2uxT5kAtAzHuS6tlQD9J59XsQdKqg+FwoQSTQ0nAWtyaoMt/IefC+wNQumSDA==" saltValue="AUJPOv3hpCUlIfE/cWaXPA==" spinCount="100000" sheet="1" objects="1" scenarios="1"/>
  <mergeCells count="1">
    <mergeCell ref="H5:J5"/>
  </mergeCells>
  <dataValidations count="1">
    <dataValidation type="decimal" allowBlank="1" showErrorMessage="1" errorTitle="Tillatte verdier" error="PD må være mellom 0 og 1" sqref="H8:I30" xr:uid="{CF3EC068-9819-412C-B617-0623EE5BFCCD}">
      <formula1>0</formula1>
      <formula2>1</formula2>
    </dataValidation>
  </dataValidations>
  <pageMargins left="0.7" right="0.7" top="0.78740157499999996" bottom="0.78740157499999996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H30"/>
  <sheetViews>
    <sheetView showGridLines="0" workbookViewId="0"/>
  </sheetViews>
  <sheetFormatPr baseColWidth="10" defaultColWidth="11.453125" defaultRowHeight="12.5"/>
  <cols>
    <col min="1" max="1" width="5.54296875" style="1" customWidth="1"/>
    <col min="2" max="6" width="0" style="1" hidden="1" customWidth="1"/>
    <col min="7" max="7" width="35.54296875" style="1" customWidth="1"/>
    <col min="8" max="8" width="116.54296875" style="1" customWidth="1"/>
    <col min="9" max="16384" width="11.453125" style="1"/>
  </cols>
  <sheetData>
    <row r="1" spans="1:8" ht="17.5">
      <c r="A1" s="5" t="s">
        <v>121</v>
      </c>
    </row>
    <row r="2" spans="1:8" ht="14">
      <c r="A2" s="94" t="s">
        <v>122</v>
      </c>
    </row>
    <row r="4" spans="1:8" hidden="1"/>
    <row r="5" spans="1:8" hidden="1"/>
    <row r="6" spans="1:8" ht="14.5">
      <c r="G6" s="98" t="s">
        <v>123</v>
      </c>
      <c r="H6" s="15" t="s">
        <v>124</v>
      </c>
    </row>
    <row r="7" spans="1:8" ht="14.5">
      <c r="G7" s="95" t="s">
        <v>89</v>
      </c>
      <c r="H7" s="13" t="s">
        <v>90</v>
      </c>
    </row>
    <row r="8" spans="1:8" s="99" customFormat="1" ht="33" customHeight="1">
      <c r="G8" s="96"/>
      <c r="H8" s="97"/>
    </row>
    <row r="9" spans="1:8" s="99" customFormat="1" ht="33" customHeight="1">
      <c r="G9" s="96"/>
      <c r="H9" s="97"/>
    </row>
    <row r="10" spans="1:8" s="99" customFormat="1" ht="33" customHeight="1">
      <c r="G10" s="96"/>
      <c r="H10" s="97"/>
    </row>
    <row r="11" spans="1:8" s="99" customFormat="1" ht="33" customHeight="1">
      <c r="G11" s="96"/>
      <c r="H11" s="97"/>
    </row>
    <row r="12" spans="1:8" s="99" customFormat="1" ht="33" customHeight="1">
      <c r="G12" s="96"/>
      <c r="H12" s="97"/>
    </row>
    <row r="13" spans="1:8" s="99" customFormat="1" ht="33" customHeight="1">
      <c r="G13" s="96"/>
      <c r="H13" s="97"/>
    </row>
    <row r="14" spans="1:8" s="99" customFormat="1" ht="33" customHeight="1">
      <c r="G14" s="96"/>
      <c r="H14" s="97"/>
    </row>
    <row r="15" spans="1:8" s="99" customFormat="1" ht="33" customHeight="1">
      <c r="G15" s="96"/>
      <c r="H15" s="97"/>
    </row>
    <row r="16" spans="1:8" s="99" customFormat="1" ht="33" customHeight="1">
      <c r="G16" s="96"/>
      <c r="H16" s="97"/>
    </row>
    <row r="17" spans="7:8" s="99" customFormat="1" ht="33" customHeight="1">
      <c r="G17" s="96"/>
      <c r="H17" s="97"/>
    </row>
    <row r="18" spans="7:8" s="99" customFormat="1" ht="33" customHeight="1">
      <c r="G18" s="96"/>
      <c r="H18" s="97"/>
    </row>
    <row r="19" spans="7:8" s="99" customFormat="1" ht="33" customHeight="1">
      <c r="G19" s="96"/>
      <c r="H19" s="97"/>
    </row>
    <row r="20" spans="7:8" s="99" customFormat="1" ht="33" customHeight="1">
      <c r="G20" s="96"/>
      <c r="H20" s="97"/>
    </row>
    <row r="21" spans="7:8" s="99" customFormat="1" ht="33" customHeight="1">
      <c r="G21" s="96"/>
      <c r="H21" s="97"/>
    </row>
    <row r="22" spans="7:8" s="99" customFormat="1" ht="33" customHeight="1">
      <c r="G22" s="96"/>
      <c r="H22" s="97"/>
    </row>
    <row r="23" spans="7:8" s="99" customFormat="1" ht="33" customHeight="1">
      <c r="G23" s="96"/>
      <c r="H23" s="97"/>
    </row>
    <row r="24" spans="7:8" s="99" customFormat="1" ht="33" customHeight="1">
      <c r="G24" s="96"/>
      <c r="H24" s="97"/>
    </row>
    <row r="25" spans="7:8" s="99" customFormat="1" ht="33" customHeight="1">
      <c r="G25" s="96"/>
      <c r="H25" s="97"/>
    </row>
    <row r="26" spans="7:8" s="99" customFormat="1" ht="33" customHeight="1">
      <c r="G26" s="96"/>
      <c r="H26" s="97"/>
    </row>
    <row r="27" spans="7:8" s="99" customFormat="1" ht="33" customHeight="1">
      <c r="G27" s="96"/>
      <c r="H27" s="97"/>
    </row>
    <row r="28" spans="7:8" s="99" customFormat="1" ht="33" customHeight="1">
      <c r="G28" s="96"/>
      <c r="H28" s="97"/>
    </row>
    <row r="29" spans="7:8" s="99" customFormat="1" ht="33" customHeight="1">
      <c r="G29" s="96"/>
      <c r="H29" s="97"/>
    </row>
    <row r="30" spans="7:8" s="99" customFormat="1" ht="33" customHeight="1">
      <c r="G30" s="96"/>
      <c r="H30" s="97"/>
    </row>
  </sheetData>
  <sheetProtection algorithmName="SHA-512" hashValue="XJTQYoWMUTcLRyv5tK9dCTYUg6N++ejXvO17q5Yi+lRYSo0VaG88QBRk/uUu5Qx2UDRDgcQUeKQVcSF+951dsg==" saltValue="naxfr5oUUzBs+9/gKCxb/w==" spinCount="100000" sheet="1" objects="1" scenarios="1"/>
  <dataValidations count="1">
    <dataValidation type="textLength" operator="lessThan" allowBlank="1" showInputMessage="1" showErrorMessage="1" errorTitle="Tekstlengde" error="Maks 250 tegn pr. celle" sqref="G8:H30" xr:uid="{1FBCE6E8-3F79-48BA-AEDE-D3E89C1CFD6A}">
      <formula1>250</formula1>
    </dataValidation>
  </dataValidations>
  <pageMargins left="0.7" right="0.7" top="0.78740157499999996" bottom="0.78740157499999996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F1245"/>
  <sheetViews>
    <sheetView showGridLines="0" workbookViewId="0">
      <pane ySplit="1" topLeftCell="A2" activePane="bottomLeft" state="frozen"/>
      <selection activeCell="M12" sqref="M12"/>
      <selection pane="bottomLeft" activeCell="E461" sqref="E461"/>
    </sheetView>
  </sheetViews>
  <sheetFormatPr baseColWidth="10" defaultColWidth="11.453125" defaultRowHeight="12.5"/>
  <cols>
    <col min="1" max="1" width="13.26953125" style="1" customWidth="1"/>
    <col min="2" max="2" width="57.26953125" style="1" bestFit="1" customWidth="1"/>
    <col min="3" max="3" width="11.453125" style="1"/>
    <col min="4" max="4" width="16.26953125" style="1" customWidth="1"/>
    <col min="5" max="5" width="55.453125" style="1" customWidth="1"/>
    <col min="6" max="6" width="39.26953125" style="1" customWidth="1"/>
    <col min="7" max="16384" width="11.453125" style="1"/>
  </cols>
  <sheetData>
    <row r="1" spans="1:6" ht="14.5">
      <c r="A1" s="6" t="s">
        <v>77</v>
      </c>
      <c r="B1" s="6" t="s">
        <v>125</v>
      </c>
      <c r="D1" s="7" t="s">
        <v>76</v>
      </c>
      <c r="E1" s="2" t="s">
        <v>126</v>
      </c>
      <c r="F1" s="2" t="s">
        <v>127</v>
      </c>
    </row>
    <row r="2" spans="1:6" ht="14.5">
      <c r="A2">
        <v>1110</v>
      </c>
      <c r="B2" t="s">
        <v>128</v>
      </c>
      <c r="D2" s="8">
        <v>1110</v>
      </c>
      <c r="E2" s="1" t="s">
        <v>171</v>
      </c>
    </row>
    <row r="3" spans="1:6" ht="14.5">
      <c r="A3">
        <v>1120</v>
      </c>
      <c r="B3" t="s">
        <v>129</v>
      </c>
      <c r="D3" s="8">
        <v>1120</v>
      </c>
      <c r="E3" s="1" t="s">
        <v>172</v>
      </c>
    </row>
    <row r="4" spans="1:6" ht="14.5">
      <c r="A4">
        <v>1510</v>
      </c>
      <c r="B4" t="s">
        <v>130</v>
      </c>
      <c r="D4" s="8">
        <v>1130</v>
      </c>
      <c r="E4" s="1" t="s">
        <v>173</v>
      </c>
    </row>
    <row r="5" spans="1:6" ht="14.5">
      <c r="A5">
        <v>1520</v>
      </c>
      <c r="B5" t="s">
        <v>131</v>
      </c>
      <c r="D5" s="8">
        <v>1130</v>
      </c>
      <c r="E5" s="1" t="s">
        <v>173</v>
      </c>
    </row>
    <row r="6" spans="1:6" ht="14.5">
      <c r="A6">
        <v>2100</v>
      </c>
      <c r="B6" t="s">
        <v>132</v>
      </c>
      <c r="D6" s="8">
        <v>1130</v>
      </c>
      <c r="E6" s="1" t="s">
        <v>173</v>
      </c>
    </row>
    <row r="7" spans="1:6" ht="14.5">
      <c r="A7">
        <v>2300</v>
      </c>
      <c r="B7" t="s">
        <v>133</v>
      </c>
      <c r="D7" s="8">
        <v>1140</v>
      </c>
      <c r="E7" s="1" t="s">
        <v>174</v>
      </c>
    </row>
    <row r="8" spans="1:6" ht="14.5">
      <c r="A8">
        <v>2500</v>
      </c>
      <c r="B8" t="s">
        <v>134</v>
      </c>
      <c r="D8" s="8">
        <v>1150</v>
      </c>
      <c r="E8" s="1" t="s">
        <v>175</v>
      </c>
    </row>
    <row r="9" spans="1:6" ht="14.5">
      <c r="A9">
        <v>3100</v>
      </c>
      <c r="B9" t="s">
        <v>135</v>
      </c>
      <c r="D9" s="8">
        <v>1160</v>
      </c>
      <c r="E9" s="1" t="s">
        <v>176</v>
      </c>
    </row>
    <row r="10" spans="1:6" ht="14.5">
      <c r="A10">
        <v>3200</v>
      </c>
      <c r="B10" t="s">
        <v>136</v>
      </c>
      <c r="D10" s="8">
        <v>1190</v>
      </c>
      <c r="E10" s="1" t="s">
        <v>177</v>
      </c>
    </row>
    <row r="11" spans="1:6" ht="14.5">
      <c r="A11">
        <v>3500</v>
      </c>
      <c r="B11" t="s">
        <v>137</v>
      </c>
      <c r="D11" s="8">
        <v>1210</v>
      </c>
      <c r="E11" s="1" t="s">
        <v>178</v>
      </c>
    </row>
    <row r="12" spans="1:6" ht="14.5">
      <c r="A12">
        <v>3600</v>
      </c>
      <c r="B12" t="s">
        <v>138</v>
      </c>
      <c r="D12" s="8">
        <v>1220</v>
      </c>
      <c r="E12" s="1" t="s">
        <v>179</v>
      </c>
    </row>
    <row r="13" spans="1:6" ht="14.5">
      <c r="A13">
        <v>3900</v>
      </c>
      <c r="B13" t="s">
        <v>139</v>
      </c>
      <c r="D13" s="8">
        <v>1230</v>
      </c>
      <c r="E13" s="1" t="s">
        <v>180</v>
      </c>
    </row>
    <row r="14" spans="1:6" ht="14.5">
      <c r="A14">
        <v>4100</v>
      </c>
      <c r="B14" t="s">
        <v>140</v>
      </c>
      <c r="D14" s="8">
        <v>1240</v>
      </c>
      <c r="E14" s="1" t="s">
        <v>181</v>
      </c>
    </row>
    <row r="15" spans="1:6" ht="14.5">
      <c r="A15">
        <v>4300</v>
      </c>
      <c r="B15" t="s">
        <v>141</v>
      </c>
      <c r="D15" s="8">
        <v>1250</v>
      </c>
      <c r="E15" s="1" t="s">
        <v>182</v>
      </c>
    </row>
    <row r="16" spans="1:6" ht="14.5">
      <c r="A16">
        <v>4500</v>
      </c>
      <c r="B16" t="s">
        <v>142</v>
      </c>
      <c r="D16" s="8">
        <v>1260</v>
      </c>
      <c r="E16" s="1" t="s">
        <v>183</v>
      </c>
    </row>
    <row r="17" spans="1:5" ht="14.5">
      <c r="A17">
        <v>4900</v>
      </c>
      <c r="B17" t="s">
        <v>143</v>
      </c>
      <c r="D17" s="8">
        <v>1270</v>
      </c>
      <c r="E17" s="1" t="s">
        <v>184</v>
      </c>
    </row>
    <row r="18" spans="1:5" ht="14.5">
      <c r="A18">
        <v>5500</v>
      </c>
      <c r="B18" t="s">
        <v>144</v>
      </c>
      <c r="D18" s="8">
        <v>1280</v>
      </c>
      <c r="E18" s="1" t="s">
        <v>185</v>
      </c>
    </row>
    <row r="19" spans="1:5" ht="14.5">
      <c r="A19">
        <v>5700</v>
      </c>
      <c r="B19" t="s">
        <v>145</v>
      </c>
      <c r="D19" s="8">
        <v>1290</v>
      </c>
      <c r="E19" s="1" t="s">
        <v>186</v>
      </c>
    </row>
    <row r="20" spans="1:5" ht="14.5">
      <c r="A20">
        <v>6100</v>
      </c>
      <c r="B20" t="s">
        <v>146</v>
      </c>
      <c r="D20" s="8">
        <v>1300</v>
      </c>
      <c r="E20" s="1" t="s">
        <v>187</v>
      </c>
    </row>
    <row r="21" spans="1:5" ht="14.5">
      <c r="A21">
        <v>6500</v>
      </c>
      <c r="B21" t="s">
        <v>147</v>
      </c>
      <c r="D21" s="8">
        <v>1410</v>
      </c>
      <c r="E21" s="1" t="s">
        <v>188</v>
      </c>
    </row>
    <row r="22" spans="1:5" ht="14.5">
      <c r="A22">
        <v>7000</v>
      </c>
      <c r="B22" t="s">
        <v>148</v>
      </c>
      <c r="D22" s="8">
        <v>1410</v>
      </c>
      <c r="E22" s="1" t="s">
        <v>188</v>
      </c>
    </row>
    <row r="23" spans="1:5" ht="14.5">
      <c r="A23">
        <v>8200</v>
      </c>
      <c r="B23" t="s">
        <v>149</v>
      </c>
      <c r="D23" s="8">
        <v>1420</v>
      </c>
      <c r="E23" s="1" t="s">
        <v>189</v>
      </c>
    </row>
    <row r="24" spans="1:5" ht="14.5">
      <c r="A24">
        <v>8300</v>
      </c>
      <c r="B24" t="s">
        <v>150</v>
      </c>
      <c r="D24" s="8">
        <v>1430</v>
      </c>
      <c r="E24" s="1" t="s">
        <v>190</v>
      </c>
    </row>
    <row r="25" spans="1:5" ht="14.5">
      <c r="A25">
        <v>8500</v>
      </c>
      <c r="B25" t="s">
        <v>151</v>
      </c>
      <c r="D25" s="8">
        <v>1440</v>
      </c>
      <c r="E25" s="1" t="s">
        <v>191</v>
      </c>
    </row>
    <row r="26" spans="1:5" ht="14.5">
      <c r="A26">
        <v>9000</v>
      </c>
      <c r="B26" t="s">
        <v>152</v>
      </c>
      <c r="D26" s="8">
        <v>1451</v>
      </c>
      <c r="E26" s="1" t="s">
        <v>192</v>
      </c>
    </row>
    <row r="27" spans="1:5">
      <c r="D27" s="8">
        <v>1452</v>
      </c>
      <c r="E27" s="1" t="s">
        <v>193</v>
      </c>
    </row>
    <row r="28" spans="1:5">
      <c r="D28" s="8">
        <v>1460</v>
      </c>
      <c r="E28" s="1" t="s">
        <v>194</v>
      </c>
    </row>
    <row r="29" spans="1:5">
      <c r="D29" s="8">
        <v>1471</v>
      </c>
      <c r="E29" s="1" t="s">
        <v>195</v>
      </c>
    </row>
    <row r="30" spans="1:5">
      <c r="D30" s="8">
        <v>1471</v>
      </c>
      <c r="E30" s="1" t="s">
        <v>195</v>
      </c>
    </row>
    <row r="31" spans="1:5">
      <c r="D31" s="8">
        <v>1479</v>
      </c>
      <c r="E31" s="1" t="s">
        <v>196</v>
      </c>
    </row>
    <row r="32" spans="1:5">
      <c r="D32" s="8">
        <v>1479</v>
      </c>
      <c r="E32" s="1" t="s">
        <v>196</v>
      </c>
    </row>
    <row r="33" spans="4:5">
      <c r="D33" s="8">
        <v>1479</v>
      </c>
      <c r="E33" s="1" t="s">
        <v>196</v>
      </c>
    </row>
    <row r="34" spans="4:5">
      <c r="D34" s="8">
        <v>1481</v>
      </c>
      <c r="E34" s="1" t="s">
        <v>197</v>
      </c>
    </row>
    <row r="35" spans="4:5">
      <c r="D35" s="8">
        <v>1489</v>
      </c>
      <c r="E35" s="1" t="s">
        <v>198</v>
      </c>
    </row>
    <row r="36" spans="4:5">
      <c r="D36" s="8">
        <v>1489</v>
      </c>
      <c r="E36" s="1" t="s">
        <v>198</v>
      </c>
    </row>
    <row r="37" spans="4:5">
      <c r="D37" s="8">
        <v>1500</v>
      </c>
      <c r="E37" s="1" t="s">
        <v>199</v>
      </c>
    </row>
    <row r="38" spans="4:5">
      <c r="D38" s="8">
        <v>1610</v>
      </c>
      <c r="E38" s="1" t="s">
        <v>200</v>
      </c>
    </row>
    <row r="39" spans="4:5">
      <c r="D39" s="8">
        <v>1620</v>
      </c>
      <c r="E39" s="1" t="s">
        <v>201</v>
      </c>
    </row>
    <row r="40" spans="4:5">
      <c r="D40" s="8">
        <v>1630</v>
      </c>
      <c r="E40" s="1" t="s">
        <v>202</v>
      </c>
    </row>
    <row r="41" spans="4:5">
      <c r="D41" s="8">
        <v>1630</v>
      </c>
      <c r="E41" s="1" t="s">
        <v>202</v>
      </c>
    </row>
    <row r="42" spans="4:5">
      <c r="D42" s="8">
        <v>1700</v>
      </c>
      <c r="E42" s="1" t="s">
        <v>203</v>
      </c>
    </row>
    <row r="43" spans="4:5">
      <c r="D43" s="8">
        <v>2100</v>
      </c>
      <c r="E43" s="1" t="s">
        <v>204</v>
      </c>
    </row>
    <row r="44" spans="4:5">
      <c r="D44" s="8">
        <v>2200</v>
      </c>
      <c r="E44" s="1" t="s">
        <v>205</v>
      </c>
    </row>
    <row r="45" spans="4:5">
      <c r="D45" s="8">
        <v>2300</v>
      </c>
      <c r="E45" s="1" t="s">
        <v>206</v>
      </c>
    </row>
    <row r="46" spans="4:5">
      <c r="D46" s="8">
        <v>2400</v>
      </c>
      <c r="E46" s="1" t="s">
        <v>207</v>
      </c>
    </row>
    <row r="47" spans="4:5">
      <c r="D47" s="8">
        <v>3110</v>
      </c>
      <c r="E47" s="1" t="s">
        <v>208</v>
      </c>
    </row>
    <row r="48" spans="4:5">
      <c r="D48" s="8">
        <v>3110</v>
      </c>
      <c r="E48" s="1" t="s">
        <v>208</v>
      </c>
    </row>
    <row r="49" spans="4:5">
      <c r="D49" s="8">
        <v>3120</v>
      </c>
      <c r="E49" s="1" t="s">
        <v>209</v>
      </c>
    </row>
    <row r="50" spans="4:5">
      <c r="D50" s="8">
        <v>3211</v>
      </c>
      <c r="E50" s="1" t="s">
        <v>210</v>
      </c>
    </row>
    <row r="51" spans="4:5">
      <c r="D51" s="8">
        <v>3212</v>
      </c>
      <c r="E51" s="1" t="s">
        <v>211</v>
      </c>
    </row>
    <row r="52" spans="4:5">
      <c r="D52" s="8">
        <v>3221</v>
      </c>
      <c r="E52" s="1" t="s">
        <v>212</v>
      </c>
    </row>
    <row r="53" spans="4:5">
      <c r="D53" s="8">
        <v>3222</v>
      </c>
      <c r="E53" s="1" t="s">
        <v>213</v>
      </c>
    </row>
    <row r="54" spans="4:5">
      <c r="D54" s="8">
        <v>3300</v>
      </c>
      <c r="E54" s="1" t="s">
        <v>214</v>
      </c>
    </row>
    <row r="55" spans="4:5">
      <c r="D55" s="8">
        <v>3300</v>
      </c>
      <c r="E55" s="1" t="s">
        <v>214</v>
      </c>
    </row>
    <row r="56" spans="4:5">
      <c r="D56" s="8">
        <v>3300</v>
      </c>
      <c r="E56" s="1" t="s">
        <v>214</v>
      </c>
    </row>
    <row r="57" spans="4:5">
      <c r="D57" s="8">
        <v>3300</v>
      </c>
      <c r="E57" s="1" t="s">
        <v>214</v>
      </c>
    </row>
    <row r="58" spans="4:5">
      <c r="D58" s="8">
        <v>3300</v>
      </c>
      <c r="E58" s="1" t="s">
        <v>214</v>
      </c>
    </row>
    <row r="59" spans="4:5">
      <c r="D59" s="8">
        <v>5100</v>
      </c>
      <c r="E59" s="1" t="s">
        <v>215</v>
      </c>
    </row>
    <row r="60" spans="4:5">
      <c r="D60" s="8">
        <v>5200</v>
      </c>
      <c r="E60" s="1" t="s">
        <v>216</v>
      </c>
    </row>
    <row r="61" spans="4:5">
      <c r="D61" s="8">
        <v>6100</v>
      </c>
      <c r="E61" s="1" t="s">
        <v>217</v>
      </c>
    </row>
    <row r="62" spans="4:5">
      <c r="D62" s="8">
        <v>6200</v>
      </c>
      <c r="E62" s="1" t="s">
        <v>218</v>
      </c>
    </row>
    <row r="63" spans="4:5">
      <c r="D63" s="8">
        <v>7100</v>
      </c>
      <c r="E63" s="1" t="s">
        <v>219</v>
      </c>
    </row>
    <row r="64" spans="4:5">
      <c r="D64" s="8">
        <v>7210</v>
      </c>
      <c r="E64" s="1" t="s">
        <v>220</v>
      </c>
    </row>
    <row r="65" spans="4:5">
      <c r="D65" s="8">
        <v>7290</v>
      </c>
      <c r="E65" s="1" t="s">
        <v>221</v>
      </c>
    </row>
    <row r="66" spans="4:5">
      <c r="D66" s="8">
        <v>8110</v>
      </c>
      <c r="E66" s="1" t="s">
        <v>222</v>
      </c>
    </row>
    <row r="67" spans="4:5">
      <c r="D67" s="8">
        <v>8110</v>
      </c>
      <c r="E67" s="1" t="s">
        <v>222</v>
      </c>
    </row>
    <row r="68" spans="4:5">
      <c r="D68" s="8">
        <v>8110</v>
      </c>
      <c r="E68" s="1" t="s">
        <v>222</v>
      </c>
    </row>
    <row r="69" spans="4:5">
      <c r="D69" s="8">
        <v>8120</v>
      </c>
      <c r="E69" s="1" t="s">
        <v>223</v>
      </c>
    </row>
    <row r="70" spans="4:5">
      <c r="D70" s="8">
        <v>8910</v>
      </c>
      <c r="E70" s="1" t="s">
        <v>224</v>
      </c>
    </row>
    <row r="71" spans="4:5">
      <c r="D71" s="8">
        <v>8920</v>
      </c>
      <c r="E71" s="1" t="s">
        <v>225</v>
      </c>
    </row>
    <row r="72" spans="4:5">
      <c r="D72" s="8">
        <v>8930</v>
      </c>
      <c r="E72" s="1" t="s">
        <v>226</v>
      </c>
    </row>
    <row r="73" spans="4:5">
      <c r="D73" s="8">
        <v>8990</v>
      </c>
      <c r="E73" s="1" t="s">
        <v>227</v>
      </c>
    </row>
    <row r="74" spans="4:5">
      <c r="D74" s="8">
        <v>9101</v>
      </c>
      <c r="E74" s="1" t="s">
        <v>228</v>
      </c>
    </row>
    <row r="75" spans="4:5">
      <c r="D75" s="8">
        <v>9109</v>
      </c>
      <c r="E75" s="1" t="s">
        <v>229</v>
      </c>
    </row>
    <row r="76" spans="4:5">
      <c r="D76" s="8">
        <v>9900</v>
      </c>
      <c r="E76" s="1" t="s">
        <v>230</v>
      </c>
    </row>
    <row r="77" spans="4:5">
      <c r="D77" s="8">
        <v>10110</v>
      </c>
      <c r="E77" s="1" t="s">
        <v>231</v>
      </c>
    </row>
    <row r="78" spans="4:5">
      <c r="D78" s="8">
        <v>10120</v>
      </c>
      <c r="E78" s="1" t="s">
        <v>232</v>
      </c>
    </row>
    <row r="79" spans="4:5">
      <c r="D79" s="8">
        <v>10130</v>
      </c>
      <c r="E79" s="1" t="s">
        <v>233</v>
      </c>
    </row>
    <row r="80" spans="4:5">
      <c r="D80" s="8">
        <v>10201</v>
      </c>
      <c r="E80" s="1" t="s">
        <v>234</v>
      </c>
    </row>
    <row r="81" spans="4:5">
      <c r="D81" s="8">
        <v>10202</v>
      </c>
      <c r="E81" s="1" t="s">
        <v>235</v>
      </c>
    </row>
    <row r="82" spans="4:5">
      <c r="D82" s="8">
        <v>10203</v>
      </c>
      <c r="E82" s="1" t="s">
        <v>236</v>
      </c>
    </row>
    <row r="83" spans="4:5">
      <c r="D83" s="8">
        <v>10203</v>
      </c>
      <c r="E83" s="1" t="s">
        <v>236</v>
      </c>
    </row>
    <row r="84" spans="4:5">
      <c r="D84" s="8">
        <v>10203</v>
      </c>
      <c r="E84" s="1" t="s">
        <v>236</v>
      </c>
    </row>
    <row r="85" spans="4:5">
      <c r="D85" s="8">
        <v>10310</v>
      </c>
      <c r="E85" s="1" t="s">
        <v>237</v>
      </c>
    </row>
    <row r="86" spans="4:5">
      <c r="D86" s="8">
        <v>10320</v>
      </c>
      <c r="E86" s="1" t="s">
        <v>238</v>
      </c>
    </row>
    <row r="87" spans="4:5">
      <c r="D87" s="8">
        <v>10390</v>
      </c>
      <c r="E87" s="1" t="s">
        <v>239</v>
      </c>
    </row>
    <row r="88" spans="4:5">
      <c r="D88" s="8">
        <v>10410</v>
      </c>
      <c r="E88" s="1" t="s">
        <v>240</v>
      </c>
    </row>
    <row r="89" spans="4:5">
      <c r="D89" s="8">
        <v>10410</v>
      </c>
      <c r="E89" s="1" t="s">
        <v>240</v>
      </c>
    </row>
    <row r="90" spans="4:5">
      <c r="D90" s="8">
        <v>10410</v>
      </c>
      <c r="E90" s="1" t="s">
        <v>240</v>
      </c>
    </row>
    <row r="91" spans="4:5">
      <c r="D91" s="8">
        <v>10420</v>
      </c>
      <c r="E91" s="1" t="s">
        <v>241</v>
      </c>
    </row>
    <row r="92" spans="4:5">
      <c r="D92" s="8">
        <v>10510</v>
      </c>
      <c r="E92" s="1" t="s">
        <v>242</v>
      </c>
    </row>
    <row r="93" spans="4:5">
      <c r="D93" s="8">
        <v>10520</v>
      </c>
      <c r="E93" s="1" t="s">
        <v>243</v>
      </c>
    </row>
    <row r="94" spans="4:5">
      <c r="D94" s="8">
        <v>10610</v>
      </c>
      <c r="E94" s="1" t="s">
        <v>244</v>
      </c>
    </row>
    <row r="95" spans="4:5">
      <c r="D95" s="8">
        <v>10610</v>
      </c>
      <c r="E95" s="1" t="s">
        <v>244</v>
      </c>
    </row>
    <row r="96" spans="4:5">
      <c r="D96" s="8">
        <v>10620</v>
      </c>
      <c r="E96" s="1" t="s">
        <v>245</v>
      </c>
    </row>
    <row r="97" spans="4:5">
      <c r="D97" s="8">
        <v>10620</v>
      </c>
      <c r="E97" s="1" t="s">
        <v>245</v>
      </c>
    </row>
    <row r="98" spans="4:5">
      <c r="D98" s="8">
        <v>10710</v>
      </c>
      <c r="E98" s="1" t="s">
        <v>246</v>
      </c>
    </row>
    <row r="99" spans="4:5">
      <c r="D99" s="8">
        <v>10710</v>
      </c>
      <c r="E99" s="1" t="s">
        <v>246</v>
      </c>
    </row>
    <row r="100" spans="4:5">
      <c r="D100" s="8">
        <v>10720</v>
      </c>
      <c r="E100" s="1" t="s">
        <v>247</v>
      </c>
    </row>
    <row r="101" spans="4:5">
      <c r="D101" s="8">
        <v>10720</v>
      </c>
      <c r="E101" s="1" t="s">
        <v>247</v>
      </c>
    </row>
    <row r="102" spans="4:5">
      <c r="D102" s="8">
        <v>10730</v>
      </c>
      <c r="E102" s="1" t="s">
        <v>248</v>
      </c>
    </row>
    <row r="103" spans="4:5">
      <c r="D103" s="8">
        <v>10730</v>
      </c>
      <c r="E103" s="1" t="s">
        <v>248</v>
      </c>
    </row>
    <row r="104" spans="4:5">
      <c r="D104" s="8">
        <v>10810</v>
      </c>
      <c r="E104" s="1" t="s">
        <v>249</v>
      </c>
    </row>
    <row r="105" spans="4:5">
      <c r="D105" s="8">
        <v>10820</v>
      </c>
      <c r="E105" s="1" t="s">
        <v>250</v>
      </c>
    </row>
    <row r="106" spans="4:5">
      <c r="D106" s="8">
        <v>10830</v>
      </c>
      <c r="E106" s="1" t="s">
        <v>251</v>
      </c>
    </row>
    <row r="107" spans="4:5">
      <c r="D107" s="8">
        <v>10840</v>
      </c>
      <c r="E107" s="1" t="s">
        <v>252</v>
      </c>
    </row>
    <row r="108" spans="4:5">
      <c r="D108" s="8">
        <v>10850</v>
      </c>
      <c r="E108" s="1" t="s">
        <v>253</v>
      </c>
    </row>
    <row r="109" spans="4:5">
      <c r="D109" s="8">
        <v>10860</v>
      </c>
      <c r="E109" s="1" t="s">
        <v>254</v>
      </c>
    </row>
    <row r="110" spans="4:5">
      <c r="D110" s="8">
        <v>10890</v>
      </c>
      <c r="E110" s="1" t="s">
        <v>255</v>
      </c>
    </row>
    <row r="111" spans="4:5">
      <c r="D111" s="8">
        <v>10911</v>
      </c>
      <c r="E111" s="1" t="s">
        <v>256</v>
      </c>
    </row>
    <row r="112" spans="4:5">
      <c r="D112" s="8">
        <v>10912</v>
      </c>
      <c r="E112" s="1" t="s">
        <v>257</v>
      </c>
    </row>
    <row r="113" spans="4:5">
      <c r="D113" s="8">
        <v>10920</v>
      </c>
      <c r="E113" s="1" t="s">
        <v>258</v>
      </c>
    </row>
    <row r="114" spans="4:5">
      <c r="D114" s="8">
        <v>11010</v>
      </c>
      <c r="E114" s="1" t="s">
        <v>259</v>
      </c>
    </row>
    <row r="115" spans="4:5">
      <c r="D115" s="8">
        <v>11020</v>
      </c>
      <c r="E115" s="1" t="s">
        <v>260</v>
      </c>
    </row>
    <row r="116" spans="4:5">
      <c r="D116" s="8">
        <v>11030</v>
      </c>
      <c r="E116" s="1" t="s">
        <v>261</v>
      </c>
    </row>
    <row r="117" spans="4:5">
      <c r="D117" s="8">
        <v>11040</v>
      </c>
      <c r="E117" s="1" t="s">
        <v>262</v>
      </c>
    </row>
    <row r="118" spans="4:5">
      <c r="D118" s="8">
        <v>11050</v>
      </c>
      <c r="E118" s="1" t="s">
        <v>263</v>
      </c>
    </row>
    <row r="119" spans="4:5">
      <c r="D119" s="8">
        <v>11060</v>
      </c>
      <c r="E119" s="1" t="s">
        <v>264</v>
      </c>
    </row>
    <row r="120" spans="4:5">
      <c r="D120" s="8">
        <v>11070</v>
      </c>
      <c r="E120" s="1" t="s">
        <v>265</v>
      </c>
    </row>
    <row r="121" spans="4:5">
      <c r="D121" s="8">
        <v>11070</v>
      </c>
      <c r="E121" s="1" t="s">
        <v>265</v>
      </c>
    </row>
    <row r="122" spans="4:5">
      <c r="D122" s="8">
        <v>12000</v>
      </c>
      <c r="E122" s="1" t="s">
        <v>266</v>
      </c>
    </row>
    <row r="123" spans="4:5">
      <c r="D123" s="8">
        <v>13100</v>
      </c>
      <c r="E123" s="1" t="s">
        <v>267</v>
      </c>
    </row>
    <row r="124" spans="4:5">
      <c r="D124" s="8">
        <v>13200</v>
      </c>
      <c r="E124" s="1" t="s">
        <v>268</v>
      </c>
    </row>
    <row r="125" spans="4:5">
      <c r="D125" s="8">
        <v>13300</v>
      </c>
      <c r="E125" s="1" t="s">
        <v>269</v>
      </c>
    </row>
    <row r="126" spans="4:5">
      <c r="D126" s="8">
        <v>13300</v>
      </c>
      <c r="E126" s="1" t="s">
        <v>269</v>
      </c>
    </row>
    <row r="127" spans="4:5">
      <c r="D127" s="8">
        <v>13910</v>
      </c>
      <c r="E127" s="1" t="s">
        <v>270</v>
      </c>
    </row>
    <row r="128" spans="4:5">
      <c r="D128" s="8">
        <v>13920</v>
      </c>
      <c r="E128" s="1" t="s">
        <v>271</v>
      </c>
    </row>
    <row r="129" spans="4:5">
      <c r="D129" s="8">
        <v>13920</v>
      </c>
      <c r="E129" s="1" t="s">
        <v>271</v>
      </c>
    </row>
    <row r="130" spans="4:5">
      <c r="D130" s="8">
        <v>13930</v>
      </c>
      <c r="E130" s="1" t="s">
        <v>272</v>
      </c>
    </row>
    <row r="131" spans="4:5">
      <c r="D131" s="8">
        <v>13940</v>
      </c>
      <c r="E131" s="1" t="s">
        <v>273</v>
      </c>
    </row>
    <row r="132" spans="4:5">
      <c r="D132" s="8">
        <v>13950</v>
      </c>
      <c r="E132" s="1" t="s">
        <v>274</v>
      </c>
    </row>
    <row r="133" spans="4:5">
      <c r="D133" s="8">
        <v>13960</v>
      </c>
      <c r="E133" s="1" t="s">
        <v>275</v>
      </c>
    </row>
    <row r="134" spans="4:5">
      <c r="D134" s="8">
        <v>13960</v>
      </c>
      <c r="E134" s="1" t="s">
        <v>275</v>
      </c>
    </row>
    <row r="135" spans="4:5">
      <c r="D135" s="8">
        <v>13960</v>
      </c>
      <c r="E135" s="1" t="s">
        <v>275</v>
      </c>
    </row>
    <row r="136" spans="4:5">
      <c r="D136" s="8">
        <v>13990</v>
      </c>
      <c r="E136" s="1" t="s">
        <v>276</v>
      </c>
    </row>
    <row r="137" spans="4:5">
      <c r="D137" s="8">
        <v>14100</v>
      </c>
      <c r="E137" s="1" t="s">
        <v>277</v>
      </c>
    </row>
    <row r="138" spans="4:5">
      <c r="D138" s="8">
        <v>14100</v>
      </c>
      <c r="E138" s="1" t="s">
        <v>277</v>
      </c>
    </row>
    <row r="139" spans="4:5">
      <c r="D139" s="8">
        <v>14100</v>
      </c>
      <c r="E139" s="1" t="s">
        <v>277</v>
      </c>
    </row>
    <row r="140" spans="4:5">
      <c r="D140" s="8">
        <v>14100</v>
      </c>
      <c r="E140" s="1" t="s">
        <v>277</v>
      </c>
    </row>
    <row r="141" spans="4:5">
      <c r="D141" s="8">
        <v>14100</v>
      </c>
      <c r="E141" s="1" t="s">
        <v>277</v>
      </c>
    </row>
    <row r="142" spans="4:5">
      <c r="D142" s="8">
        <v>14210</v>
      </c>
      <c r="E142" s="1" t="s">
        <v>278</v>
      </c>
    </row>
    <row r="143" spans="4:5">
      <c r="D143" s="8">
        <v>14210</v>
      </c>
      <c r="E143" s="1" t="s">
        <v>278</v>
      </c>
    </row>
    <row r="144" spans="4:5">
      <c r="D144" s="8">
        <v>14210</v>
      </c>
      <c r="E144" s="1" t="s">
        <v>278</v>
      </c>
    </row>
    <row r="145" spans="4:5">
      <c r="D145" s="8">
        <v>14220</v>
      </c>
      <c r="E145" s="1" t="s">
        <v>279</v>
      </c>
    </row>
    <row r="146" spans="4:5">
      <c r="D146" s="8">
        <v>14220</v>
      </c>
      <c r="E146" s="1" t="s">
        <v>279</v>
      </c>
    </row>
    <row r="147" spans="4:5">
      <c r="D147" s="8">
        <v>14230</v>
      </c>
      <c r="E147" s="1" t="s">
        <v>280</v>
      </c>
    </row>
    <row r="148" spans="4:5">
      <c r="D148" s="8">
        <v>14240</v>
      </c>
      <c r="E148" s="1" t="s">
        <v>281</v>
      </c>
    </row>
    <row r="149" spans="4:5">
      <c r="D149" s="8">
        <v>14240</v>
      </c>
      <c r="E149" s="1" t="s">
        <v>281</v>
      </c>
    </row>
    <row r="150" spans="4:5">
      <c r="D150" s="8">
        <v>14290</v>
      </c>
      <c r="E150" s="1" t="s">
        <v>282</v>
      </c>
    </row>
    <row r="151" spans="4:5">
      <c r="D151" s="8">
        <v>15110</v>
      </c>
      <c r="E151" s="1" t="s">
        <v>283</v>
      </c>
    </row>
    <row r="152" spans="4:5">
      <c r="D152" s="8">
        <v>15120</v>
      </c>
      <c r="E152" s="1" t="s">
        <v>284</v>
      </c>
    </row>
    <row r="153" spans="4:5">
      <c r="D153" s="8">
        <v>15200</v>
      </c>
      <c r="E153" s="1" t="s">
        <v>285</v>
      </c>
    </row>
    <row r="154" spans="4:5">
      <c r="D154" s="8">
        <v>15200</v>
      </c>
      <c r="E154" s="1" t="s">
        <v>285</v>
      </c>
    </row>
    <row r="155" spans="4:5">
      <c r="D155" s="8">
        <v>15200</v>
      </c>
      <c r="E155" s="1" t="s">
        <v>285</v>
      </c>
    </row>
    <row r="156" spans="4:5">
      <c r="D156" s="8">
        <v>15200</v>
      </c>
      <c r="E156" s="1" t="s">
        <v>285</v>
      </c>
    </row>
    <row r="157" spans="4:5">
      <c r="D157" s="8">
        <v>16110</v>
      </c>
      <c r="E157" s="1" t="s">
        <v>286</v>
      </c>
    </row>
    <row r="158" spans="4:5">
      <c r="D158" s="8">
        <v>16120</v>
      </c>
      <c r="E158" s="1" t="s">
        <v>287</v>
      </c>
    </row>
    <row r="159" spans="4:5">
      <c r="D159" s="8">
        <v>16210</v>
      </c>
      <c r="E159" s="1" t="s">
        <v>288</v>
      </c>
    </row>
    <row r="160" spans="4:5">
      <c r="D160" s="8">
        <v>16220</v>
      </c>
      <c r="E160" s="1" t="s">
        <v>289</v>
      </c>
    </row>
    <row r="161" spans="4:5">
      <c r="D161" s="8">
        <v>16230</v>
      </c>
      <c r="E161" s="1" t="s">
        <v>290</v>
      </c>
    </row>
    <row r="162" spans="4:5">
      <c r="D162" s="8">
        <v>16230</v>
      </c>
      <c r="E162" s="1" t="s">
        <v>290</v>
      </c>
    </row>
    <row r="163" spans="4:5">
      <c r="D163" s="8">
        <v>16240</v>
      </c>
      <c r="E163" s="1" t="s">
        <v>291</v>
      </c>
    </row>
    <row r="164" spans="4:5">
      <c r="D164" s="8">
        <v>16250</v>
      </c>
      <c r="E164" s="1" t="s">
        <v>292</v>
      </c>
    </row>
    <row r="165" spans="4:5">
      <c r="D165" s="8">
        <v>16260</v>
      </c>
      <c r="E165" s="1" t="s">
        <v>293</v>
      </c>
    </row>
    <row r="166" spans="4:5">
      <c r="D166" s="8">
        <v>16270</v>
      </c>
      <c r="E166" s="1" t="s">
        <v>294</v>
      </c>
    </row>
    <row r="167" spans="4:5">
      <c r="D167" s="8">
        <v>16270</v>
      </c>
      <c r="E167" s="1" t="s">
        <v>294</v>
      </c>
    </row>
    <row r="168" spans="4:5">
      <c r="D168" s="8">
        <v>16270</v>
      </c>
      <c r="E168" s="1" t="s">
        <v>294</v>
      </c>
    </row>
    <row r="169" spans="4:5">
      <c r="D169" s="8">
        <v>16270</v>
      </c>
      <c r="E169" s="1" t="s">
        <v>294</v>
      </c>
    </row>
    <row r="170" spans="4:5">
      <c r="D170" s="8">
        <v>16270</v>
      </c>
      <c r="E170" s="1" t="s">
        <v>294</v>
      </c>
    </row>
    <row r="171" spans="4:5">
      <c r="D171" s="8">
        <v>16280</v>
      </c>
      <c r="E171" s="1" t="s">
        <v>295</v>
      </c>
    </row>
    <row r="172" spans="4:5">
      <c r="D172" s="8">
        <v>17110</v>
      </c>
      <c r="E172" s="1" t="s">
        <v>296</v>
      </c>
    </row>
    <row r="173" spans="4:5">
      <c r="D173" s="8">
        <v>17120</v>
      </c>
      <c r="E173" s="1" t="s">
        <v>297</v>
      </c>
    </row>
    <row r="174" spans="4:5">
      <c r="D174" s="8">
        <v>17210</v>
      </c>
      <c r="E174" s="1" t="s">
        <v>298</v>
      </c>
    </row>
    <row r="175" spans="4:5">
      <c r="D175" s="8">
        <v>17220</v>
      </c>
      <c r="E175" s="1" t="s">
        <v>299</v>
      </c>
    </row>
    <row r="176" spans="4:5">
      <c r="D176" s="8">
        <v>17230</v>
      </c>
      <c r="E176" s="1" t="s">
        <v>300</v>
      </c>
    </row>
    <row r="177" spans="4:5">
      <c r="D177" s="8">
        <v>17240</v>
      </c>
      <c r="E177" s="1" t="s">
        <v>301</v>
      </c>
    </row>
    <row r="178" spans="4:5">
      <c r="D178" s="8">
        <v>17250</v>
      </c>
      <c r="E178" s="1" t="s">
        <v>302</v>
      </c>
    </row>
    <row r="179" spans="4:5">
      <c r="D179" s="8">
        <v>18110</v>
      </c>
      <c r="E179" s="1" t="s">
        <v>303</v>
      </c>
    </row>
    <row r="180" spans="4:5">
      <c r="D180" s="8">
        <v>18120</v>
      </c>
      <c r="E180" s="1" t="s">
        <v>304</v>
      </c>
    </row>
    <row r="181" spans="4:5">
      <c r="D181" s="8">
        <v>18120</v>
      </c>
      <c r="E181" s="1" t="s">
        <v>304</v>
      </c>
    </row>
    <row r="182" spans="4:5">
      <c r="D182" s="8">
        <v>18120</v>
      </c>
      <c r="E182" s="1" t="s">
        <v>304</v>
      </c>
    </row>
    <row r="183" spans="4:5">
      <c r="D183" s="8">
        <v>18130</v>
      </c>
      <c r="E183" s="1" t="s">
        <v>305</v>
      </c>
    </row>
    <row r="184" spans="4:5">
      <c r="D184" s="8">
        <v>18140</v>
      </c>
      <c r="E184" s="1" t="s">
        <v>306</v>
      </c>
    </row>
    <row r="185" spans="4:5">
      <c r="D185" s="8">
        <v>18200</v>
      </c>
      <c r="E185" s="1" t="s">
        <v>307</v>
      </c>
    </row>
    <row r="186" spans="4:5">
      <c r="D186" s="8">
        <v>19100</v>
      </c>
      <c r="E186" s="1" t="s">
        <v>308</v>
      </c>
    </row>
    <row r="187" spans="4:5">
      <c r="D187" s="8">
        <v>19200</v>
      </c>
      <c r="E187" s="1" t="s">
        <v>309</v>
      </c>
    </row>
    <row r="188" spans="4:5">
      <c r="D188" s="8">
        <v>20110</v>
      </c>
      <c r="E188" s="1" t="s">
        <v>310</v>
      </c>
    </row>
    <row r="189" spans="4:5">
      <c r="D189" s="8">
        <v>20120</v>
      </c>
      <c r="E189" s="1" t="s">
        <v>311</v>
      </c>
    </row>
    <row r="190" spans="4:5">
      <c r="D190" s="8">
        <v>20130</v>
      </c>
      <c r="E190" s="1" t="s">
        <v>312</v>
      </c>
    </row>
    <row r="191" spans="4:5">
      <c r="D191" s="8">
        <v>20140</v>
      </c>
      <c r="E191" s="1" t="s">
        <v>313</v>
      </c>
    </row>
    <row r="192" spans="4:5">
      <c r="D192" s="8">
        <v>20140</v>
      </c>
      <c r="E192" s="1" t="s">
        <v>313</v>
      </c>
    </row>
    <row r="193" spans="4:5">
      <c r="D193" s="8">
        <v>20150</v>
      </c>
      <c r="E193" s="1" t="s">
        <v>314</v>
      </c>
    </row>
    <row r="194" spans="4:5">
      <c r="D194" s="8">
        <v>20160</v>
      </c>
      <c r="E194" s="1" t="s">
        <v>315</v>
      </c>
    </row>
    <row r="195" spans="4:5">
      <c r="D195" s="8">
        <v>20160</v>
      </c>
      <c r="E195" s="1" t="s">
        <v>315</v>
      </c>
    </row>
    <row r="196" spans="4:5">
      <c r="D196" s="8">
        <v>20170</v>
      </c>
      <c r="E196" s="1" t="s">
        <v>316</v>
      </c>
    </row>
    <row r="197" spans="4:5">
      <c r="D197" s="8">
        <v>20200</v>
      </c>
      <c r="E197" s="1" t="s">
        <v>317</v>
      </c>
    </row>
    <row r="198" spans="4:5">
      <c r="D198" s="8">
        <v>20300</v>
      </c>
      <c r="E198" s="1" t="s">
        <v>318</v>
      </c>
    </row>
    <row r="199" spans="4:5">
      <c r="D199" s="8">
        <v>20410</v>
      </c>
      <c r="E199" s="1" t="s">
        <v>319</v>
      </c>
    </row>
    <row r="200" spans="4:5">
      <c r="D200" s="8">
        <v>20420</v>
      </c>
      <c r="E200" s="1" t="s">
        <v>320</v>
      </c>
    </row>
    <row r="201" spans="4:5">
      <c r="D201" s="8">
        <v>20510</v>
      </c>
      <c r="E201" s="1" t="s">
        <v>321</v>
      </c>
    </row>
    <row r="202" spans="4:5">
      <c r="D202" s="8">
        <v>20510</v>
      </c>
      <c r="E202" s="1" t="s">
        <v>321</v>
      </c>
    </row>
    <row r="203" spans="4:5">
      <c r="D203" s="8">
        <v>20590</v>
      </c>
      <c r="E203" s="1" t="s">
        <v>322</v>
      </c>
    </row>
    <row r="204" spans="4:5">
      <c r="D204" s="8">
        <v>20590</v>
      </c>
      <c r="E204" s="1" t="s">
        <v>322</v>
      </c>
    </row>
    <row r="205" spans="4:5">
      <c r="D205" s="8">
        <v>20590</v>
      </c>
      <c r="E205" s="1" t="s">
        <v>322</v>
      </c>
    </row>
    <row r="206" spans="4:5">
      <c r="D206" s="8">
        <v>20590</v>
      </c>
      <c r="E206" s="1" t="s">
        <v>322</v>
      </c>
    </row>
    <row r="207" spans="4:5">
      <c r="D207" s="8">
        <v>20600</v>
      </c>
      <c r="E207" s="1" t="s">
        <v>323</v>
      </c>
    </row>
    <row r="208" spans="4:5">
      <c r="D208" s="8">
        <v>21100</v>
      </c>
      <c r="E208" s="1" t="s">
        <v>324</v>
      </c>
    </row>
    <row r="209" spans="4:5">
      <c r="D209" s="8">
        <v>21200</v>
      </c>
      <c r="E209" s="1" t="s">
        <v>325</v>
      </c>
    </row>
    <row r="210" spans="4:5">
      <c r="D210" s="8">
        <v>22110</v>
      </c>
      <c r="E210" s="1" t="s">
        <v>326</v>
      </c>
    </row>
    <row r="211" spans="4:5">
      <c r="D211" s="8">
        <v>22120</v>
      </c>
      <c r="E211" s="1" t="s">
        <v>327</v>
      </c>
    </row>
    <row r="212" spans="4:5">
      <c r="D212" s="8">
        <v>22210</v>
      </c>
      <c r="E212" s="1" t="s">
        <v>328</v>
      </c>
    </row>
    <row r="213" spans="4:5">
      <c r="D213" s="8">
        <v>22210</v>
      </c>
      <c r="E213" s="1" t="s">
        <v>328</v>
      </c>
    </row>
    <row r="214" spans="4:5">
      <c r="D214" s="8">
        <v>22220</v>
      </c>
      <c r="E214" s="1" t="s">
        <v>329</v>
      </c>
    </row>
    <row r="215" spans="4:5">
      <c r="D215" s="8">
        <v>22230</v>
      </c>
      <c r="E215" s="1" t="s">
        <v>330</v>
      </c>
    </row>
    <row r="216" spans="4:5">
      <c r="D216" s="8">
        <v>22240</v>
      </c>
      <c r="E216" s="1" t="s">
        <v>331</v>
      </c>
    </row>
    <row r="217" spans="4:5">
      <c r="D217" s="8">
        <v>22250</v>
      </c>
      <c r="E217" s="1" t="s">
        <v>332</v>
      </c>
    </row>
    <row r="218" spans="4:5">
      <c r="D218" s="8">
        <v>22250</v>
      </c>
      <c r="E218" s="1" t="s">
        <v>332</v>
      </c>
    </row>
    <row r="219" spans="4:5">
      <c r="D219" s="8">
        <v>22250</v>
      </c>
      <c r="E219" s="1" t="s">
        <v>332</v>
      </c>
    </row>
    <row r="220" spans="4:5">
      <c r="D220" s="8">
        <v>22250</v>
      </c>
      <c r="E220" s="1" t="s">
        <v>332</v>
      </c>
    </row>
    <row r="221" spans="4:5">
      <c r="D221" s="8">
        <v>22260</v>
      </c>
      <c r="E221" s="1" t="s">
        <v>333</v>
      </c>
    </row>
    <row r="222" spans="4:5">
      <c r="D222" s="8">
        <v>23110</v>
      </c>
      <c r="E222" s="1" t="s">
        <v>334</v>
      </c>
    </row>
    <row r="223" spans="4:5">
      <c r="D223" s="8">
        <v>23120</v>
      </c>
      <c r="E223" s="1" t="s">
        <v>335</v>
      </c>
    </row>
    <row r="224" spans="4:5">
      <c r="D224" s="8">
        <v>23130</v>
      </c>
      <c r="E224" s="1" t="s">
        <v>336</v>
      </c>
    </row>
    <row r="225" spans="4:5">
      <c r="D225" s="8">
        <v>23140</v>
      </c>
      <c r="E225" s="1" t="s">
        <v>337</v>
      </c>
    </row>
    <row r="226" spans="4:5">
      <c r="D226" s="8">
        <v>23150</v>
      </c>
      <c r="E226" s="1" t="s">
        <v>338</v>
      </c>
    </row>
    <row r="227" spans="4:5">
      <c r="D227" s="8">
        <v>23200</v>
      </c>
      <c r="E227" s="1" t="s">
        <v>339</v>
      </c>
    </row>
    <row r="228" spans="4:5">
      <c r="D228" s="8">
        <v>23310</v>
      </c>
      <c r="E228" s="1" t="s">
        <v>340</v>
      </c>
    </row>
    <row r="229" spans="4:5">
      <c r="D229" s="8">
        <v>23320</v>
      </c>
      <c r="E229" s="1" t="s">
        <v>341</v>
      </c>
    </row>
    <row r="230" spans="4:5">
      <c r="D230" s="8">
        <v>23410</v>
      </c>
      <c r="E230" s="1" t="s">
        <v>342</v>
      </c>
    </row>
    <row r="231" spans="4:5">
      <c r="D231" s="8">
        <v>23420</v>
      </c>
      <c r="E231" s="1" t="s">
        <v>343</v>
      </c>
    </row>
    <row r="232" spans="4:5">
      <c r="D232" s="8">
        <v>23430</v>
      </c>
      <c r="E232" s="1" t="s">
        <v>344</v>
      </c>
    </row>
    <row r="233" spans="4:5">
      <c r="D233" s="8">
        <v>23440</v>
      </c>
      <c r="E233" s="1" t="s">
        <v>345</v>
      </c>
    </row>
    <row r="234" spans="4:5">
      <c r="D234" s="8">
        <v>23450</v>
      </c>
      <c r="E234" s="1" t="s">
        <v>346</v>
      </c>
    </row>
    <row r="235" spans="4:5">
      <c r="D235" s="8">
        <v>23510</v>
      </c>
      <c r="E235" s="1" t="s">
        <v>347</v>
      </c>
    </row>
    <row r="236" spans="4:5">
      <c r="D236" s="8">
        <v>23520</v>
      </c>
      <c r="E236" s="1" t="s">
        <v>348</v>
      </c>
    </row>
    <row r="237" spans="4:5">
      <c r="D237" s="8">
        <v>23610</v>
      </c>
      <c r="E237" s="1" t="s">
        <v>349</v>
      </c>
    </row>
    <row r="238" spans="4:5">
      <c r="D238" s="8">
        <v>23620</v>
      </c>
      <c r="E238" s="1" t="s">
        <v>350</v>
      </c>
    </row>
    <row r="239" spans="4:5">
      <c r="D239" s="8">
        <v>23630</v>
      </c>
      <c r="E239" s="1" t="s">
        <v>351</v>
      </c>
    </row>
    <row r="240" spans="4:5">
      <c r="D240" s="8">
        <v>23640</v>
      </c>
      <c r="E240" s="1" t="s">
        <v>352</v>
      </c>
    </row>
    <row r="241" spans="4:5">
      <c r="D241" s="8">
        <v>23650</v>
      </c>
      <c r="E241" s="1" t="s">
        <v>353</v>
      </c>
    </row>
    <row r="242" spans="4:5">
      <c r="D242" s="8">
        <v>23660</v>
      </c>
      <c r="E242" s="1" t="s">
        <v>354</v>
      </c>
    </row>
    <row r="243" spans="4:5">
      <c r="D243" s="8">
        <v>23660</v>
      </c>
      <c r="E243" s="1" t="s">
        <v>354</v>
      </c>
    </row>
    <row r="244" spans="4:5">
      <c r="D244" s="8">
        <v>23700</v>
      </c>
      <c r="E244" s="1" t="s">
        <v>355</v>
      </c>
    </row>
    <row r="245" spans="4:5">
      <c r="D245" s="8">
        <v>23910</v>
      </c>
      <c r="E245" s="1" t="s">
        <v>356</v>
      </c>
    </row>
    <row r="246" spans="4:5">
      <c r="D246" s="8">
        <v>23990</v>
      </c>
      <c r="E246" s="1" t="s">
        <v>357</v>
      </c>
    </row>
    <row r="247" spans="4:5">
      <c r="D247" s="8">
        <v>23990</v>
      </c>
      <c r="E247" s="1" t="s">
        <v>357</v>
      </c>
    </row>
    <row r="248" spans="4:5">
      <c r="D248" s="8">
        <v>24100</v>
      </c>
      <c r="E248" s="1" t="s">
        <v>358</v>
      </c>
    </row>
    <row r="249" spans="4:5">
      <c r="D249" s="8">
        <v>24100</v>
      </c>
      <c r="E249" s="1" t="s">
        <v>358</v>
      </c>
    </row>
    <row r="250" spans="4:5">
      <c r="D250" s="8">
        <v>24200</v>
      </c>
      <c r="E250" s="1" t="s">
        <v>359</v>
      </c>
    </row>
    <row r="251" spans="4:5">
      <c r="D251" s="8">
        <v>24310</v>
      </c>
      <c r="E251" s="1" t="s">
        <v>360</v>
      </c>
    </row>
    <row r="252" spans="4:5">
      <c r="D252" s="8">
        <v>24320</v>
      </c>
      <c r="E252" s="1" t="s">
        <v>361</v>
      </c>
    </row>
    <row r="253" spans="4:5">
      <c r="D253" s="8">
        <v>24330</v>
      </c>
      <c r="E253" s="1" t="s">
        <v>362</v>
      </c>
    </row>
    <row r="254" spans="4:5">
      <c r="D254" s="8">
        <v>24340</v>
      </c>
      <c r="E254" s="1" t="s">
        <v>363</v>
      </c>
    </row>
    <row r="255" spans="4:5">
      <c r="D255" s="8">
        <v>24410</v>
      </c>
      <c r="E255" s="1" t="s">
        <v>364</v>
      </c>
    </row>
    <row r="256" spans="4:5">
      <c r="D256" s="8">
        <v>24420</v>
      </c>
      <c r="E256" s="1" t="s">
        <v>365</v>
      </c>
    </row>
    <row r="257" spans="4:5">
      <c r="D257" s="8">
        <v>24420</v>
      </c>
      <c r="E257" s="1" t="s">
        <v>365</v>
      </c>
    </row>
    <row r="258" spans="4:5">
      <c r="D258" s="8">
        <v>24430</v>
      </c>
      <c r="E258" s="1" t="s">
        <v>366</v>
      </c>
    </row>
    <row r="259" spans="4:5">
      <c r="D259" s="8">
        <v>24440</v>
      </c>
      <c r="E259" s="1" t="s">
        <v>367</v>
      </c>
    </row>
    <row r="260" spans="4:5">
      <c r="D260" s="8">
        <v>24450</v>
      </c>
      <c r="E260" s="1" t="s">
        <v>368</v>
      </c>
    </row>
    <row r="261" spans="4:5">
      <c r="D261" s="8">
        <v>24460</v>
      </c>
      <c r="E261" s="1" t="s">
        <v>369</v>
      </c>
    </row>
    <row r="262" spans="4:5">
      <c r="D262" s="8">
        <v>24510</v>
      </c>
      <c r="E262" s="1" t="s">
        <v>370</v>
      </c>
    </row>
    <row r="263" spans="4:5">
      <c r="D263" s="8">
        <v>24520</v>
      </c>
      <c r="E263" s="1" t="s">
        <v>371</v>
      </c>
    </row>
    <row r="264" spans="4:5">
      <c r="D264" s="8">
        <v>24530</v>
      </c>
      <c r="E264" s="1" t="s">
        <v>372</v>
      </c>
    </row>
    <row r="265" spans="4:5">
      <c r="D265" s="8">
        <v>24540</v>
      </c>
      <c r="E265" s="1" t="s">
        <v>373</v>
      </c>
    </row>
    <row r="266" spans="4:5">
      <c r="D266" s="8">
        <v>24540</v>
      </c>
      <c r="E266" s="1" t="s">
        <v>373</v>
      </c>
    </row>
    <row r="267" spans="4:5">
      <c r="D267" s="8">
        <v>25110</v>
      </c>
      <c r="E267" s="1" t="s">
        <v>374</v>
      </c>
    </row>
    <row r="268" spans="4:5">
      <c r="D268" s="8">
        <v>25120</v>
      </c>
      <c r="E268" s="1" t="s">
        <v>375</v>
      </c>
    </row>
    <row r="269" spans="4:5">
      <c r="D269" s="8">
        <v>25210</v>
      </c>
      <c r="E269" s="1" t="s">
        <v>376</v>
      </c>
    </row>
    <row r="270" spans="4:5">
      <c r="D270" s="8">
        <v>25210</v>
      </c>
      <c r="E270" s="1" t="s">
        <v>376</v>
      </c>
    </row>
    <row r="271" spans="4:5">
      <c r="D271" s="8">
        <v>25220</v>
      </c>
      <c r="E271" s="1" t="s">
        <v>377</v>
      </c>
    </row>
    <row r="272" spans="4:5">
      <c r="D272" s="8">
        <v>25300</v>
      </c>
      <c r="E272" s="1" t="s">
        <v>378</v>
      </c>
    </row>
    <row r="273" spans="4:5">
      <c r="D273" s="8">
        <v>25400</v>
      </c>
      <c r="E273" s="1" t="s">
        <v>379</v>
      </c>
    </row>
    <row r="274" spans="4:5">
      <c r="D274" s="8">
        <v>25510</v>
      </c>
      <c r="E274" s="1" t="s">
        <v>380</v>
      </c>
    </row>
    <row r="275" spans="4:5">
      <c r="D275" s="8">
        <v>25520</v>
      </c>
      <c r="E275" s="1" t="s">
        <v>381</v>
      </c>
    </row>
    <row r="276" spans="4:5">
      <c r="D276" s="8">
        <v>25530</v>
      </c>
      <c r="E276" s="1" t="s">
        <v>382</v>
      </c>
    </row>
    <row r="277" spans="4:5">
      <c r="D277" s="8">
        <v>25530</v>
      </c>
      <c r="E277" s="1" t="s">
        <v>382</v>
      </c>
    </row>
    <row r="278" spans="4:5">
      <c r="D278" s="8">
        <v>25610</v>
      </c>
      <c r="E278" s="1" t="s">
        <v>383</v>
      </c>
    </row>
    <row r="279" spans="4:5">
      <c r="D279" s="8">
        <v>25620</v>
      </c>
      <c r="E279" s="1" t="s">
        <v>384</v>
      </c>
    </row>
    <row r="280" spans="4:5">
      <c r="D280" s="8">
        <v>25630</v>
      </c>
      <c r="E280" s="1" t="s">
        <v>385</v>
      </c>
    </row>
    <row r="281" spans="4:5">
      <c r="D281" s="8">
        <v>25910</v>
      </c>
      <c r="E281" s="1" t="s">
        <v>386</v>
      </c>
    </row>
    <row r="282" spans="4:5">
      <c r="D282" s="8">
        <v>25920</v>
      </c>
      <c r="E282" s="1" t="s">
        <v>387</v>
      </c>
    </row>
    <row r="283" spans="4:5">
      <c r="D283" s="8">
        <v>25930</v>
      </c>
      <c r="E283" s="1" t="s">
        <v>388</v>
      </c>
    </row>
    <row r="284" spans="4:5">
      <c r="D284" s="8">
        <v>25940</v>
      </c>
      <c r="E284" s="1" t="s">
        <v>389</v>
      </c>
    </row>
    <row r="285" spans="4:5">
      <c r="D285" s="8">
        <v>25990</v>
      </c>
      <c r="E285" s="1" t="s">
        <v>390</v>
      </c>
    </row>
    <row r="286" spans="4:5">
      <c r="D286" s="8">
        <v>26110</v>
      </c>
      <c r="E286" s="1" t="s">
        <v>391</v>
      </c>
    </row>
    <row r="287" spans="4:5">
      <c r="D287" s="8">
        <v>26120</v>
      </c>
      <c r="E287" s="1" t="s">
        <v>392</v>
      </c>
    </row>
    <row r="288" spans="4:5">
      <c r="D288" s="8">
        <v>26200</v>
      </c>
      <c r="E288" s="1" t="s">
        <v>393</v>
      </c>
    </row>
    <row r="289" spans="4:5">
      <c r="D289" s="8">
        <v>26200</v>
      </c>
      <c r="E289" s="1" t="s">
        <v>393</v>
      </c>
    </row>
    <row r="290" spans="4:5">
      <c r="D290" s="8">
        <v>26300</v>
      </c>
      <c r="E290" s="1" t="s">
        <v>394</v>
      </c>
    </row>
    <row r="291" spans="4:5">
      <c r="D291" s="8">
        <v>26400</v>
      </c>
      <c r="E291" s="1" t="s">
        <v>395</v>
      </c>
    </row>
    <row r="292" spans="4:5">
      <c r="D292" s="8">
        <v>26400</v>
      </c>
      <c r="E292" s="1" t="s">
        <v>395</v>
      </c>
    </row>
    <row r="293" spans="4:5">
      <c r="D293" s="8">
        <v>26510</v>
      </c>
      <c r="E293" s="1" t="s">
        <v>396</v>
      </c>
    </row>
    <row r="294" spans="4:5">
      <c r="D294" s="8">
        <v>26510</v>
      </c>
      <c r="E294" s="1" t="s">
        <v>396</v>
      </c>
    </row>
    <row r="295" spans="4:5">
      <c r="D295" s="8">
        <v>26520</v>
      </c>
      <c r="E295" s="1" t="s">
        <v>397</v>
      </c>
    </row>
    <row r="296" spans="4:5">
      <c r="D296" s="8">
        <v>26600</v>
      </c>
      <c r="E296" s="1" t="s">
        <v>398</v>
      </c>
    </row>
    <row r="297" spans="4:5">
      <c r="D297" s="8">
        <v>26600</v>
      </c>
      <c r="E297" s="1" t="s">
        <v>398</v>
      </c>
    </row>
    <row r="298" spans="4:5">
      <c r="D298" s="8">
        <v>26700</v>
      </c>
      <c r="E298" s="1" t="s">
        <v>399</v>
      </c>
    </row>
    <row r="299" spans="4:5">
      <c r="D299" s="8">
        <v>26700</v>
      </c>
      <c r="E299" s="1" t="s">
        <v>399</v>
      </c>
    </row>
    <row r="300" spans="4:5">
      <c r="D300" s="8">
        <v>27110</v>
      </c>
      <c r="E300" s="1" t="s">
        <v>400</v>
      </c>
    </row>
    <row r="301" spans="4:5">
      <c r="D301" s="8">
        <v>27110</v>
      </c>
      <c r="E301" s="1" t="s">
        <v>400</v>
      </c>
    </row>
    <row r="302" spans="4:5">
      <c r="D302" s="8">
        <v>27110</v>
      </c>
      <c r="E302" s="1" t="s">
        <v>400</v>
      </c>
    </row>
    <row r="303" spans="4:5">
      <c r="D303" s="8">
        <v>27120</v>
      </c>
      <c r="E303" s="1" t="s">
        <v>401</v>
      </c>
    </row>
    <row r="304" spans="4:5">
      <c r="D304" s="8">
        <v>27200</v>
      </c>
      <c r="E304" s="1" t="s">
        <v>402</v>
      </c>
    </row>
    <row r="305" spans="4:5">
      <c r="D305" s="8">
        <v>27310</v>
      </c>
      <c r="E305" s="1" t="s">
        <v>403</v>
      </c>
    </row>
    <row r="306" spans="4:5">
      <c r="D306" s="8">
        <v>27320</v>
      </c>
      <c r="E306" s="1" t="s">
        <v>404</v>
      </c>
    </row>
    <row r="307" spans="4:5">
      <c r="D307" s="8">
        <v>27330</v>
      </c>
      <c r="E307" s="1" t="s">
        <v>405</v>
      </c>
    </row>
    <row r="308" spans="4:5">
      <c r="D308" s="8">
        <v>27400</v>
      </c>
      <c r="E308" s="1" t="s">
        <v>406</v>
      </c>
    </row>
    <row r="309" spans="4:5">
      <c r="D309" s="8">
        <v>27510</v>
      </c>
      <c r="E309" s="1" t="s">
        <v>407</v>
      </c>
    </row>
    <row r="310" spans="4:5">
      <c r="D310" s="8">
        <v>27520</v>
      </c>
      <c r="E310" s="1" t="s">
        <v>408</v>
      </c>
    </row>
    <row r="311" spans="4:5">
      <c r="D311" s="8">
        <v>27900</v>
      </c>
      <c r="E311" s="1" t="s">
        <v>409</v>
      </c>
    </row>
    <row r="312" spans="4:5">
      <c r="D312" s="8">
        <v>27900</v>
      </c>
      <c r="E312" s="1" t="s">
        <v>409</v>
      </c>
    </row>
    <row r="313" spans="4:5">
      <c r="D313" s="8">
        <v>28110</v>
      </c>
      <c r="E313" s="1" t="s">
        <v>410</v>
      </c>
    </row>
    <row r="314" spans="4:5">
      <c r="D314" s="8">
        <v>28120</v>
      </c>
      <c r="E314" s="1" t="s">
        <v>411</v>
      </c>
    </row>
    <row r="315" spans="4:5">
      <c r="D315" s="8">
        <v>28130</v>
      </c>
      <c r="E315" s="1" t="s">
        <v>412</v>
      </c>
    </row>
    <row r="316" spans="4:5">
      <c r="D316" s="8">
        <v>28140</v>
      </c>
      <c r="E316" s="1" t="s">
        <v>413</v>
      </c>
    </row>
    <row r="317" spans="4:5">
      <c r="D317" s="8">
        <v>28150</v>
      </c>
      <c r="E317" s="1" t="s">
        <v>414</v>
      </c>
    </row>
    <row r="318" spans="4:5">
      <c r="D318" s="8">
        <v>28210</v>
      </c>
      <c r="E318" s="1" t="s">
        <v>415</v>
      </c>
    </row>
    <row r="319" spans="4:5">
      <c r="D319" s="8">
        <v>28210</v>
      </c>
      <c r="E319" s="1" t="s">
        <v>415</v>
      </c>
    </row>
    <row r="320" spans="4:5">
      <c r="D320" s="8">
        <v>28220</v>
      </c>
      <c r="E320" s="1" t="s">
        <v>416</v>
      </c>
    </row>
    <row r="321" spans="4:5">
      <c r="D321" s="8">
        <v>28220</v>
      </c>
      <c r="E321" s="1" t="s">
        <v>416</v>
      </c>
    </row>
    <row r="322" spans="4:5">
      <c r="D322" s="8">
        <v>28230</v>
      </c>
      <c r="E322" s="1" t="s">
        <v>417</v>
      </c>
    </row>
    <row r="323" spans="4:5">
      <c r="D323" s="8">
        <v>28240</v>
      </c>
      <c r="E323" s="1" t="s">
        <v>418</v>
      </c>
    </row>
    <row r="324" spans="4:5">
      <c r="D324" s="8">
        <v>28250</v>
      </c>
      <c r="E324" s="1" t="s">
        <v>419</v>
      </c>
    </row>
    <row r="325" spans="4:5">
      <c r="D325" s="8">
        <v>28250</v>
      </c>
      <c r="E325" s="1" t="s">
        <v>419</v>
      </c>
    </row>
    <row r="326" spans="4:5">
      <c r="D326" s="8">
        <v>28290</v>
      </c>
      <c r="E326" s="1" t="s">
        <v>420</v>
      </c>
    </row>
    <row r="327" spans="4:5">
      <c r="D327" s="8">
        <v>28300</v>
      </c>
      <c r="E327" s="1" t="s">
        <v>421</v>
      </c>
    </row>
    <row r="328" spans="4:5">
      <c r="D328" s="8">
        <v>28300</v>
      </c>
      <c r="E328" s="1" t="s">
        <v>421</v>
      </c>
    </row>
    <row r="329" spans="4:5">
      <c r="D329" s="8">
        <v>28410</v>
      </c>
      <c r="E329" s="1" t="s">
        <v>422</v>
      </c>
    </row>
    <row r="330" spans="4:5">
      <c r="D330" s="8">
        <v>28410</v>
      </c>
      <c r="E330" s="1" t="s">
        <v>422</v>
      </c>
    </row>
    <row r="331" spans="4:5">
      <c r="D331" s="8">
        <v>28420</v>
      </c>
      <c r="E331" s="1" t="s">
        <v>423</v>
      </c>
    </row>
    <row r="332" spans="4:5">
      <c r="D332" s="8">
        <v>28910</v>
      </c>
      <c r="E332" s="1" t="s">
        <v>424</v>
      </c>
    </row>
    <row r="333" spans="4:5">
      <c r="D333" s="8">
        <v>28920</v>
      </c>
      <c r="E333" s="1" t="s">
        <v>425</v>
      </c>
    </row>
    <row r="334" spans="4:5">
      <c r="D334" s="8">
        <v>28930</v>
      </c>
      <c r="E334" s="1" t="s">
        <v>426</v>
      </c>
    </row>
    <row r="335" spans="4:5">
      <c r="D335" s="8">
        <v>28930</v>
      </c>
      <c r="E335" s="1" t="s">
        <v>426</v>
      </c>
    </row>
    <row r="336" spans="4:5">
      <c r="D336" s="8">
        <v>28940</v>
      </c>
      <c r="E336" s="1" t="s">
        <v>427</v>
      </c>
    </row>
    <row r="337" spans="4:5">
      <c r="D337" s="8">
        <v>28950</v>
      </c>
      <c r="E337" s="1" t="s">
        <v>428</v>
      </c>
    </row>
    <row r="338" spans="4:5">
      <c r="D338" s="8">
        <v>28960</v>
      </c>
      <c r="E338" s="1" t="s">
        <v>429</v>
      </c>
    </row>
    <row r="339" spans="4:5">
      <c r="D339" s="8">
        <v>28970</v>
      </c>
      <c r="E339" s="1" t="s">
        <v>430</v>
      </c>
    </row>
    <row r="340" spans="4:5">
      <c r="D340" s="8">
        <v>28970</v>
      </c>
      <c r="E340" s="1" t="s">
        <v>430</v>
      </c>
    </row>
    <row r="341" spans="4:5">
      <c r="D341" s="8">
        <v>28990</v>
      </c>
      <c r="E341" s="1" t="s">
        <v>431</v>
      </c>
    </row>
    <row r="342" spans="4:5">
      <c r="D342" s="8">
        <v>29100</v>
      </c>
      <c r="E342" s="1" t="s">
        <v>432</v>
      </c>
    </row>
    <row r="343" spans="4:5">
      <c r="D343" s="8">
        <v>29100</v>
      </c>
      <c r="E343" s="1" t="s">
        <v>432</v>
      </c>
    </row>
    <row r="344" spans="4:5">
      <c r="D344" s="8">
        <v>29200</v>
      </c>
      <c r="E344" s="1" t="s">
        <v>433</v>
      </c>
    </row>
    <row r="345" spans="4:5">
      <c r="D345" s="8">
        <v>29310</v>
      </c>
      <c r="E345" s="1" t="s">
        <v>434</v>
      </c>
    </row>
    <row r="346" spans="4:5">
      <c r="D346" s="8">
        <v>29310</v>
      </c>
      <c r="E346" s="1" t="s">
        <v>434</v>
      </c>
    </row>
    <row r="347" spans="4:5">
      <c r="D347" s="8">
        <v>29320</v>
      </c>
      <c r="E347" s="1" t="s">
        <v>435</v>
      </c>
    </row>
    <row r="348" spans="4:5">
      <c r="D348" s="8">
        <v>29320</v>
      </c>
      <c r="E348" s="1" t="s">
        <v>435</v>
      </c>
    </row>
    <row r="349" spans="4:5">
      <c r="D349" s="8">
        <v>29320</v>
      </c>
      <c r="E349" s="1" t="s">
        <v>435</v>
      </c>
    </row>
    <row r="350" spans="4:5">
      <c r="D350" s="8">
        <v>29320</v>
      </c>
      <c r="E350" s="1" t="s">
        <v>435</v>
      </c>
    </row>
    <row r="351" spans="4:5">
      <c r="D351" s="8">
        <v>30110</v>
      </c>
      <c r="E351" s="1" t="s">
        <v>436</v>
      </c>
    </row>
    <row r="352" spans="4:5">
      <c r="D352" s="8">
        <v>30110</v>
      </c>
      <c r="E352" s="1" t="s">
        <v>436</v>
      </c>
    </row>
    <row r="353" spans="4:5">
      <c r="D353" s="8">
        <v>30110</v>
      </c>
      <c r="E353" s="1" t="s">
        <v>436</v>
      </c>
    </row>
    <row r="354" spans="4:5">
      <c r="D354" s="8">
        <v>30110</v>
      </c>
      <c r="E354" s="1" t="s">
        <v>436</v>
      </c>
    </row>
    <row r="355" spans="4:5">
      <c r="D355" s="8">
        <v>30110</v>
      </c>
      <c r="E355" s="1" t="s">
        <v>436</v>
      </c>
    </row>
    <row r="356" spans="4:5">
      <c r="D356" s="8">
        <v>30110</v>
      </c>
      <c r="E356" s="1" t="s">
        <v>436</v>
      </c>
    </row>
    <row r="357" spans="4:5">
      <c r="D357" s="8">
        <v>30120</v>
      </c>
      <c r="E357" s="1" t="s">
        <v>437</v>
      </c>
    </row>
    <row r="358" spans="4:5">
      <c r="D358" s="8">
        <v>30130</v>
      </c>
      <c r="E358" s="1" t="s">
        <v>438</v>
      </c>
    </row>
    <row r="359" spans="4:5">
      <c r="D359" s="8">
        <v>30130</v>
      </c>
      <c r="E359" s="1" t="s">
        <v>438</v>
      </c>
    </row>
    <row r="360" spans="4:5">
      <c r="D360" s="8">
        <v>30130</v>
      </c>
      <c r="E360" s="1" t="s">
        <v>438</v>
      </c>
    </row>
    <row r="361" spans="4:5">
      <c r="D361" s="8">
        <v>30130</v>
      </c>
      <c r="E361" s="1" t="s">
        <v>438</v>
      </c>
    </row>
    <row r="362" spans="4:5">
      <c r="D362" s="8">
        <v>30200</v>
      </c>
      <c r="E362" s="1" t="s">
        <v>439</v>
      </c>
    </row>
    <row r="363" spans="4:5">
      <c r="D363" s="8">
        <v>30310</v>
      </c>
      <c r="E363" s="1" t="s">
        <v>440</v>
      </c>
    </row>
    <row r="364" spans="4:5">
      <c r="D364" s="8">
        <v>30320</v>
      </c>
      <c r="E364" s="1" t="s">
        <v>441</v>
      </c>
    </row>
    <row r="365" spans="4:5">
      <c r="D365" s="8">
        <v>30400</v>
      </c>
      <c r="E365" s="1" t="s">
        <v>442</v>
      </c>
    </row>
    <row r="366" spans="4:5">
      <c r="D366" s="8">
        <v>30910</v>
      </c>
      <c r="E366" s="1" t="s">
        <v>443</v>
      </c>
    </row>
    <row r="367" spans="4:5">
      <c r="D367" s="8">
        <v>30910</v>
      </c>
      <c r="E367" s="1" t="s">
        <v>443</v>
      </c>
    </row>
    <row r="368" spans="4:5">
      <c r="D368" s="8">
        <v>30920</v>
      </c>
      <c r="E368" s="1" t="s">
        <v>444</v>
      </c>
    </row>
    <row r="369" spans="4:5">
      <c r="D369" s="8">
        <v>30920</v>
      </c>
      <c r="E369" s="1" t="s">
        <v>444</v>
      </c>
    </row>
    <row r="370" spans="4:5">
      <c r="D370" s="8">
        <v>30990</v>
      </c>
      <c r="E370" s="1" t="s">
        <v>445</v>
      </c>
    </row>
    <row r="371" spans="4:5">
      <c r="D371" s="8">
        <v>31000</v>
      </c>
      <c r="E371" s="1" t="s">
        <v>446</v>
      </c>
    </row>
    <row r="372" spans="4:5">
      <c r="D372" s="8">
        <v>31000</v>
      </c>
      <c r="E372" s="1" t="s">
        <v>446</v>
      </c>
    </row>
    <row r="373" spans="4:5">
      <c r="D373" s="8">
        <v>31000</v>
      </c>
      <c r="E373" s="1" t="s">
        <v>446</v>
      </c>
    </row>
    <row r="374" spans="4:5">
      <c r="D374" s="8">
        <v>31000</v>
      </c>
      <c r="E374" s="1" t="s">
        <v>446</v>
      </c>
    </row>
    <row r="375" spans="4:5">
      <c r="D375" s="8">
        <v>31000</v>
      </c>
      <c r="E375" s="1" t="s">
        <v>446</v>
      </c>
    </row>
    <row r="376" spans="4:5">
      <c r="D376" s="8">
        <v>32110</v>
      </c>
      <c r="E376" s="1" t="s">
        <v>447</v>
      </c>
    </row>
    <row r="377" spans="4:5">
      <c r="D377" s="8">
        <v>32120</v>
      </c>
      <c r="E377" s="1" t="s">
        <v>448</v>
      </c>
    </row>
    <row r="378" spans="4:5">
      <c r="D378" s="8">
        <v>32130</v>
      </c>
      <c r="E378" s="1" t="s">
        <v>449</v>
      </c>
    </row>
    <row r="379" spans="4:5">
      <c r="D379" s="8">
        <v>32200</v>
      </c>
      <c r="E379" s="1" t="s">
        <v>450</v>
      </c>
    </row>
    <row r="380" spans="4:5">
      <c r="D380" s="8">
        <v>32300</v>
      </c>
      <c r="E380" s="1" t="s">
        <v>451</v>
      </c>
    </row>
    <row r="381" spans="4:5">
      <c r="D381" s="8">
        <v>32400</v>
      </c>
      <c r="E381" s="1" t="s">
        <v>452</v>
      </c>
    </row>
    <row r="382" spans="4:5">
      <c r="D382" s="8">
        <v>32500</v>
      </c>
      <c r="E382" s="1" t="s">
        <v>453</v>
      </c>
    </row>
    <row r="383" spans="4:5">
      <c r="D383" s="8">
        <v>32500</v>
      </c>
      <c r="E383" s="1" t="s">
        <v>453</v>
      </c>
    </row>
    <row r="384" spans="4:5">
      <c r="D384" s="8">
        <v>32910</v>
      </c>
      <c r="E384" s="1" t="s">
        <v>454</v>
      </c>
    </row>
    <row r="385" spans="4:5">
      <c r="D385" s="8">
        <v>32990</v>
      </c>
      <c r="E385" s="1" t="s">
        <v>455</v>
      </c>
    </row>
    <row r="386" spans="4:5">
      <c r="D386" s="8">
        <v>32990</v>
      </c>
      <c r="E386" s="1" t="s">
        <v>455</v>
      </c>
    </row>
    <row r="387" spans="4:5">
      <c r="D387" s="8">
        <v>32990</v>
      </c>
      <c r="E387" s="1" t="s">
        <v>455</v>
      </c>
    </row>
    <row r="388" spans="4:5">
      <c r="D388" s="8">
        <v>32990</v>
      </c>
      <c r="E388" s="1" t="s">
        <v>455</v>
      </c>
    </row>
    <row r="389" spans="4:5">
      <c r="D389" s="8">
        <v>33110</v>
      </c>
      <c r="E389" s="1" t="s">
        <v>456</v>
      </c>
    </row>
    <row r="390" spans="4:5">
      <c r="D390" s="8">
        <v>33120</v>
      </c>
      <c r="E390" s="1" t="s">
        <v>457</v>
      </c>
    </row>
    <row r="391" spans="4:5">
      <c r="D391" s="8">
        <v>33130</v>
      </c>
      <c r="E391" s="1" t="s">
        <v>458</v>
      </c>
    </row>
    <row r="392" spans="4:5">
      <c r="D392" s="8">
        <v>33140</v>
      </c>
      <c r="E392" s="1" t="s">
        <v>459</v>
      </c>
    </row>
    <row r="393" spans="4:5">
      <c r="D393" s="8">
        <v>33150</v>
      </c>
      <c r="E393" s="1" t="s">
        <v>460</v>
      </c>
    </row>
    <row r="394" spans="4:5">
      <c r="D394" s="8">
        <v>33150</v>
      </c>
      <c r="E394" s="1" t="s">
        <v>460</v>
      </c>
    </row>
    <row r="395" spans="4:5">
      <c r="D395" s="8">
        <v>33160</v>
      </c>
      <c r="E395" s="1" t="s">
        <v>461</v>
      </c>
    </row>
    <row r="396" spans="4:5">
      <c r="D396" s="8">
        <v>33170</v>
      </c>
      <c r="E396" s="1" t="s">
        <v>462</v>
      </c>
    </row>
    <row r="397" spans="4:5">
      <c r="D397" s="8">
        <v>33170</v>
      </c>
      <c r="E397" s="1" t="s">
        <v>462</v>
      </c>
    </row>
    <row r="398" spans="4:5">
      <c r="D398" s="8">
        <v>33180</v>
      </c>
      <c r="E398" s="1" t="s">
        <v>463</v>
      </c>
    </row>
    <row r="399" spans="4:5">
      <c r="D399" s="8">
        <v>33180</v>
      </c>
      <c r="E399" s="1" t="s">
        <v>463</v>
      </c>
    </row>
    <row r="400" spans="4:5">
      <c r="D400" s="8">
        <v>33180</v>
      </c>
      <c r="E400" s="1" t="s">
        <v>463</v>
      </c>
    </row>
    <row r="401" spans="4:5">
      <c r="D401" s="8">
        <v>33180</v>
      </c>
      <c r="E401" s="1" t="s">
        <v>463</v>
      </c>
    </row>
    <row r="402" spans="4:5">
      <c r="D402" s="8">
        <v>33190</v>
      </c>
      <c r="E402" s="1" t="s">
        <v>464</v>
      </c>
    </row>
    <row r="403" spans="4:5">
      <c r="D403" s="8">
        <v>33200</v>
      </c>
      <c r="E403" s="1" t="s">
        <v>465</v>
      </c>
    </row>
    <row r="404" spans="4:5">
      <c r="D404" s="8">
        <v>35110</v>
      </c>
      <c r="E404" s="1" t="s">
        <v>466</v>
      </c>
    </row>
    <row r="405" spans="4:5">
      <c r="D405" s="8">
        <v>35110</v>
      </c>
      <c r="E405" s="1" t="s">
        <v>466</v>
      </c>
    </row>
    <row r="406" spans="4:5">
      <c r="D406" s="8">
        <v>35121</v>
      </c>
      <c r="E406" s="1" t="s">
        <v>467</v>
      </c>
    </row>
    <row r="407" spans="4:5">
      <c r="D407" s="8">
        <v>35122</v>
      </c>
      <c r="E407" s="1" t="s">
        <v>468</v>
      </c>
    </row>
    <row r="408" spans="4:5">
      <c r="D408" s="8">
        <v>35123</v>
      </c>
      <c r="E408" s="1" t="s">
        <v>469</v>
      </c>
    </row>
    <row r="409" spans="4:5">
      <c r="D409" s="8">
        <v>35129</v>
      </c>
      <c r="E409" s="1" t="s">
        <v>470</v>
      </c>
    </row>
    <row r="410" spans="4:5">
      <c r="D410" s="8">
        <v>35129</v>
      </c>
      <c r="E410" s="1" t="s">
        <v>470</v>
      </c>
    </row>
    <row r="411" spans="4:5">
      <c r="D411" s="8">
        <v>35130</v>
      </c>
      <c r="E411" s="1" t="s">
        <v>471</v>
      </c>
    </row>
    <row r="412" spans="4:5">
      <c r="D412" s="8">
        <v>35140</v>
      </c>
      <c r="E412" s="1" t="s">
        <v>472</v>
      </c>
    </row>
    <row r="413" spans="4:5">
      <c r="D413" s="8">
        <v>35150</v>
      </c>
      <c r="E413" s="1" t="s">
        <v>473</v>
      </c>
    </row>
    <row r="414" spans="4:5">
      <c r="D414" s="8">
        <v>35150</v>
      </c>
      <c r="E414" s="1" t="s">
        <v>473</v>
      </c>
    </row>
    <row r="415" spans="4:5">
      <c r="D415" s="8">
        <v>35160</v>
      </c>
      <c r="E415" s="1" t="s">
        <v>474</v>
      </c>
    </row>
    <row r="416" spans="4:5">
      <c r="D416" s="8">
        <v>35160</v>
      </c>
      <c r="E416" s="1" t="s">
        <v>474</v>
      </c>
    </row>
    <row r="417" spans="4:5">
      <c r="D417" s="8">
        <v>35160</v>
      </c>
      <c r="E417" s="1" t="s">
        <v>474</v>
      </c>
    </row>
    <row r="418" spans="4:5">
      <c r="D418" s="8">
        <v>35160</v>
      </c>
      <c r="E418" s="1" t="s">
        <v>474</v>
      </c>
    </row>
    <row r="419" spans="4:5">
      <c r="D419" s="8">
        <v>35160</v>
      </c>
      <c r="E419" s="1" t="s">
        <v>474</v>
      </c>
    </row>
    <row r="420" spans="4:5">
      <c r="D420" s="8">
        <v>35210</v>
      </c>
      <c r="E420" s="1" t="s">
        <v>475</v>
      </c>
    </row>
    <row r="421" spans="4:5">
      <c r="D421" s="8">
        <v>35210</v>
      </c>
      <c r="E421" s="1" t="s">
        <v>475</v>
      </c>
    </row>
    <row r="422" spans="4:5">
      <c r="D422" s="8">
        <v>35220</v>
      </c>
      <c r="E422" s="1" t="s">
        <v>476</v>
      </c>
    </row>
    <row r="423" spans="4:5">
      <c r="D423" s="8">
        <v>35230</v>
      </c>
      <c r="E423" s="1" t="s">
        <v>477</v>
      </c>
    </row>
    <row r="424" spans="4:5">
      <c r="D424" s="8">
        <v>35240</v>
      </c>
      <c r="E424" s="1" t="s">
        <v>478</v>
      </c>
    </row>
    <row r="425" spans="4:5">
      <c r="D425" s="8">
        <v>35300</v>
      </c>
      <c r="E425" s="1" t="s">
        <v>479</v>
      </c>
    </row>
    <row r="426" spans="4:5">
      <c r="D426" s="8">
        <v>35400</v>
      </c>
      <c r="E426" s="1" t="s">
        <v>480</v>
      </c>
    </row>
    <row r="427" spans="4:5">
      <c r="D427" s="8">
        <v>35400</v>
      </c>
      <c r="E427" s="1" t="s">
        <v>480</v>
      </c>
    </row>
    <row r="428" spans="4:5">
      <c r="D428" s="8">
        <v>36000</v>
      </c>
      <c r="E428" s="1" t="s">
        <v>481</v>
      </c>
    </row>
    <row r="429" spans="4:5">
      <c r="D429" s="8">
        <v>37000</v>
      </c>
      <c r="E429" s="1" t="s">
        <v>482</v>
      </c>
    </row>
    <row r="430" spans="4:5">
      <c r="D430" s="8">
        <v>38110</v>
      </c>
      <c r="E430" s="1" t="s">
        <v>483</v>
      </c>
    </row>
    <row r="431" spans="4:5">
      <c r="D431" s="8">
        <v>38120</v>
      </c>
      <c r="E431" s="1" t="s">
        <v>484</v>
      </c>
    </row>
    <row r="432" spans="4:5">
      <c r="D432" s="8">
        <v>38210</v>
      </c>
      <c r="E432" s="1" t="s">
        <v>485</v>
      </c>
    </row>
    <row r="433" spans="4:5">
      <c r="D433" s="8">
        <v>38210</v>
      </c>
      <c r="E433" s="1" t="s">
        <v>485</v>
      </c>
    </row>
    <row r="434" spans="4:5">
      <c r="D434" s="8">
        <v>38210</v>
      </c>
      <c r="E434" s="1" t="s">
        <v>485</v>
      </c>
    </row>
    <row r="435" spans="4:5">
      <c r="D435" s="8">
        <v>38220</v>
      </c>
      <c r="E435" s="1" t="s">
        <v>486</v>
      </c>
    </row>
    <row r="436" spans="4:5">
      <c r="D436" s="8">
        <v>38220</v>
      </c>
      <c r="E436" s="1" t="s">
        <v>486</v>
      </c>
    </row>
    <row r="437" spans="4:5">
      <c r="D437" s="8">
        <v>38230</v>
      </c>
      <c r="E437" s="1" t="s">
        <v>487</v>
      </c>
    </row>
    <row r="438" spans="4:5">
      <c r="D438" s="8">
        <v>38230</v>
      </c>
      <c r="E438" s="1" t="s">
        <v>487</v>
      </c>
    </row>
    <row r="439" spans="4:5">
      <c r="D439" s="8">
        <v>38310</v>
      </c>
      <c r="E439" s="1" t="s">
        <v>488</v>
      </c>
    </row>
    <row r="440" spans="4:5">
      <c r="D440" s="8">
        <v>38310</v>
      </c>
      <c r="E440" s="1" t="s">
        <v>488</v>
      </c>
    </row>
    <row r="441" spans="4:5">
      <c r="D441" s="8">
        <v>38320</v>
      </c>
      <c r="E441" s="1" t="s">
        <v>489</v>
      </c>
    </row>
    <row r="442" spans="4:5">
      <c r="D442" s="8">
        <v>38320</v>
      </c>
      <c r="E442" s="1" t="s">
        <v>489</v>
      </c>
    </row>
    <row r="443" spans="4:5">
      <c r="D443" s="8">
        <v>38330</v>
      </c>
      <c r="E443" s="1" t="s">
        <v>490</v>
      </c>
    </row>
    <row r="444" spans="4:5">
      <c r="D444" s="8">
        <v>38330</v>
      </c>
      <c r="E444" s="1" t="s">
        <v>490</v>
      </c>
    </row>
    <row r="445" spans="4:5">
      <c r="D445" s="8">
        <v>39000</v>
      </c>
      <c r="E445" s="1" t="s">
        <v>491</v>
      </c>
    </row>
    <row r="446" spans="4:5">
      <c r="D446" s="8">
        <v>41000</v>
      </c>
      <c r="E446" s="1" t="s">
        <v>492</v>
      </c>
    </row>
    <row r="447" spans="4:5">
      <c r="D447" s="8">
        <v>42110</v>
      </c>
      <c r="E447" s="1" t="s">
        <v>493</v>
      </c>
    </row>
    <row r="448" spans="4:5">
      <c r="D448" s="8">
        <v>42120</v>
      </c>
      <c r="E448" s="1" t="s">
        <v>494</v>
      </c>
    </row>
    <row r="449" spans="4:5">
      <c r="D449" s="8">
        <v>42130</v>
      </c>
      <c r="E449" s="1" t="s">
        <v>495</v>
      </c>
    </row>
    <row r="450" spans="4:5">
      <c r="D450" s="8">
        <v>42210</v>
      </c>
      <c r="E450" s="1" t="s">
        <v>496</v>
      </c>
    </row>
    <row r="451" spans="4:5">
      <c r="D451" s="8">
        <v>42221</v>
      </c>
      <c r="E451" s="1" t="s">
        <v>497</v>
      </c>
    </row>
    <row r="452" spans="4:5">
      <c r="D452" s="8">
        <v>42222</v>
      </c>
      <c r="E452" s="1" t="s">
        <v>498</v>
      </c>
    </row>
    <row r="453" spans="4:5">
      <c r="D453" s="8">
        <v>42910</v>
      </c>
      <c r="E453" s="1" t="s">
        <v>499</v>
      </c>
    </row>
    <row r="454" spans="4:5">
      <c r="D454" s="8">
        <v>42990</v>
      </c>
      <c r="E454" s="1" t="s">
        <v>500</v>
      </c>
    </row>
    <row r="455" spans="4:5">
      <c r="D455" s="8">
        <v>42990</v>
      </c>
      <c r="E455" s="1" t="s">
        <v>500</v>
      </c>
    </row>
    <row r="456" spans="4:5">
      <c r="D456" s="8">
        <v>43110</v>
      </c>
      <c r="E456" s="1" t="s">
        <v>501</v>
      </c>
    </row>
    <row r="457" spans="4:5">
      <c r="D457" s="8">
        <v>43120</v>
      </c>
      <c r="E457" s="1" t="s">
        <v>502</v>
      </c>
    </row>
    <row r="458" spans="4:5">
      <c r="D458" s="8">
        <v>43130</v>
      </c>
      <c r="E458" s="1" t="s">
        <v>503</v>
      </c>
    </row>
    <row r="459" spans="4:5">
      <c r="D459" s="8">
        <v>43210</v>
      </c>
      <c r="E459" s="1" t="s">
        <v>504</v>
      </c>
    </row>
    <row r="460" spans="4:5">
      <c r="D460" s="8">
        <v>43220</v>
      </c>
      <c r="E460" s="1" t="s">
        <v>505</v>
      </c>
    </row>
    <row r="461" spans="4:5" ht="14.5">
      <c r="D461" s="8">
        <v>43221</v>
      </c>
      <c r="E461" t="s">
        <v>904</v>
      </c>
    </row>
    <row r="462" spans="4:5" ht="14.5">
      <c r="D462" s="8">
        <v>43222</v>
      </c>
      <c r="E462" t="s">
        <v>905</v>
      </c>
    </row>
    <row r="463" spans="4:5" ht="14.5">
      <c r="D463" s="8">
        <v>43223</v>
      </c>
      <c r="E463" t="s">
        <v>906</v>
      </c>
    </row>
    <row r="464" spans="4:5">
      <c r="D464" s="8">
        <v>43230</v>
      </c>
      <c r="E464" s="1" t="s">
        <v>506</v>
      </c>
    </row>
    <row r="465" spans="4:5">
      <c r="D465" s="8">
        <v>43230</v>
      </c>
      <c r="E465" s="1" t="s">
        <v>506</v>
      </c>
    </row>
    <row r="466" spans="4:5">
      <c r="D466" s="8">
        <v>43230</v>
      </c>
      <c r="E466" s="1" t="s">
        <v>506</v>
      </c>
    </row>
    <row r="467" spans="4:5">
      <c r="D467" s="8">
        <v>43240</v>
      </c>
      <c r="E467" s="1" t="s">
        <v>507</v>
      </c>
    </row>
    <row r="468" spans="4:5">
      <c r="D468" s="8">
        <v>43310</v>
      </c>
      <c r="E468" s="1" t="s">
        <v>508</v>
      </c>
    </row>
    <row r="469" spans="4:5">
      <c r="D469" s="8">
        <v>43310</v>
      </c>
      <c r="E469" s="1" t="s">
        <v>508</v>
      </c>
    </row>
    <row r="470" spans="4:5">
      <c r="D470" s="8">
        <v>43320</v>
      </c>
      <c r="E470" s="1" t="s">
        <v>509</v>
      </c>
    </row>
    <row r="471" spans="4:5">
      <c r="D471" s="8">
        <v>43320</v>
      </c>
      <c r="E471" s="1" t="s">
        <v>509</v>
      </c>
    </row>
    <row r="472" spans="4:5">
      <c r="D472" s="8">
        <v>43330</v>
      </c>
      <c r="E472" s="1" t="s">
        <v>510</v>
      </c>
    </row>
    <row r="473" spans="4:5">
      <c r="D473" s="8">
        <v>43330</v>
      </c>
      <c r="E473" s="1" t="s">
        <v>510</v>
      </c>
    </row>
    <row r="474" spans="4:5">
      <c r="D474" s="8">
        <v>43340</v>
      </c>
      <c r="E474" s="1" t="s">
        <v>511</v>
      </c>
    </row>
    <row r="475" spans="4:5">
      <c r="D475" s="8">
        <v>43340</v>
      </c>
      <c r="E475" s="1" t="s">
        <v>511</v>
      </c>
    </row>
    <row r="476" spans="4:5">
      <c r="D476" s="8">
        <v>43340</v>
      </c>
      <c r="E476" s="1" t="s">
        <v>511</v>
      </c>
    </row>
    <row r="477" spans="4:5">
      <c r="D477" s="8">
        <v>43350</v>
      </c>
      <c r="E477" s="1" t="s">
        <v>512</v>
      </c>
    </row>
    <row r="478" spans="4:5">
      <c r="D478" s="8">
        <v>43350</v>
      </c>
      <c r="E478" s="1" t="s">
        <v>512</v>
      </c>
    </row>
    <row r="479" spans="4:5">
      <c r="D479" s="8">
        <v>43410</v>
      </c>
      <c r="E479" s="1" t="s">
        <v>513</v>
      </c>
    </row>
    <row r="480" spans="4:5">
      <c r="D480" s="8">
        <v>43410</v>
      </c>
      <c r="E480" s="1" t="s">
        <v>513</v>
      </c>
    </row>
    <row r="481" spans="4:5">
      <c r="D481" s="8">
        <v>43410</v>
      </c>
      <c r="E481" s="1" t="s">
        <v>513</v>
      </c>
    </row>
    <row r="482" spans="4:5">
      <c r="D482" s="8">
        <v>43420</v>
      </c>
      <c r="E482" s="1" t="s">
        <v>514</v>
      </c>
    </row>
    <row r="483" spans="4:5">
      <c r="D483" s="8">
        <v>43500</v>
      </c>
      <c r="E483" s="1" t="s">
        <v>515</v>
      </c>
    </row>
    <row r="484" spans="4:5">
      <c r="D484" s="8">
        <v>43500</v>
      </c>
      <c r="E484" s="1" t="s">
        <v>515</v>
      </c>
    </row>
    <row r="485" spans="4:5">
      <c r="D485" s="8">
        <v>43600</v>
      </c>
      <c r="E485" s="1" t="s">
        <v>516</v>
      </c>
    </row>
    <row r="486" spans="4:5">
      <c r="D486" s="8">
        <v>43910</v>
      </c>
      <c r="E486" s="1" t="s">
        <v>517</v>
      </c>
    </row>
    <row r="487" spans="4:5">
      <c r="D487" s="8">
        <v>43990</v>
      </c>
      <c r="E487" s="1" t="s">
        <v>518</v>
      </c>
    </row>
    <row r="488" spans="4:5">
      <c r="D488" s="8">
        <v>43990</v>
      </c>
      <c r="E488" s="1" t="s">
        <v>518</v>
      </c>
    </row>
    <row r="489" spans="4:5">
      <c r="D489" s="8">
        <v>46110</v>
      </c>
      <c r="E489" s="1" t="s">
        <v>519</v>
      </c>
    </row>
    <row r="490" spans="4:5">
      <c r="D490" s="8">
        <v>46110</v>
      </c>
      <c r="E490" s="1" t="s">
        <v>519</v>
      </c>
    </row>
    <row r="491" spans="4:5">
      <c r="D491" s="8">
        <v>46120</v>
      </c>
      <c r="E491" s="1" t="s">
        <v>520</v>
      </c>
    </row>
    <row r="492" spans="4:5">
      <c r="D492" s="8">
        <v>46120</v>
      </c>
      <c r="E492" s="1" t="s">
        <v>520</v>
      </c>
    </row>
    <row r="493" spans="4:5">
      <c r="D493" s="8">
        <v>46130</v>
      </c>
      <c r="E493" s="1" t="s">
        <v>521</v>
      </c>
    </row>
    <row r="494" spans="4:5">
      <c r="D494" s="8">
        <v>46130</v>
      </c>
      <c r="E494" s="1" t="s">
        <v>521</v>
      </c>
    </row>
    <row r="495" spans="4:5">
      <c r="D495" s="8">
        <v>46140</v>
      </c>
      <c r="E495" s="1" t="s">
        <v>522</v>
      </c>
    </row>
    <row r="496" spans="4:5">
      <c r="D496" s="8">
        <v>46140</v>
      </c>
      <c r="E496" s="1" t="s">
        <v>522</v>
      </c>
    </row>
    <row r="497" spans="4:5">
      <c r="D497" s="8">
        <v>46150</v>
      </c>
      <c r="E497" s="1" t="s">
        <v>523</v>
      </c>
    </row>
    <row r="498" spans="4:5">
      <c r="D498" s="8">
        <v>46150</v>
      </c>
      <c r="E498" s="1" t="s">
        <v>523</v>
      </c>
    </row>
    <row r="499" spans="4:5">
      <c r="D499" s="8">
        <v>46160</v>
      </c>
      <c r="E499" s="1" t="s">
        <v>524</v>
      </c>
    </row>
    <row r="500" spans="4:5">
      <c r="D500" s="8">
        <v>46160</v>
      </c>
      <c r="E500" s="1" t="s">
        <v>524</v>
      </c>
    </row>
    <row r="501" spans="4:5">
      <c r="D501" s="8">
        <v>46170</v>
      </c>
      <c r="E501" s="1" t="s">
        <v>525</v>
      </c>
    </row>
    <row r="502" spans="4:5">
      <c r="D502" s="8">
        <v>46170</v>
      </c>
      <c r="E502" s="1" t="s">
        <v>525</v>
      </c>
    </row>
    <row r="503" spans="4:5">
      <c r="D503" s="8">
        <v>46180</v>
      </c>
      <c r="E503" s="1" t="s">
        <v>526</v>
      </c>
    </row>
    <row r="504" spans="4:5">
      <c r="D504" s="8">
        <v>46180</v>
      </c>
      <c r="E504" s="1" t="s">
        <v>526</v>
      </c>
    </row>
    <row r="505" spans="4:5">
      <c r="D505" s="8">
        <v>46180</v>
      </c>
      <c r="E505" s="1" t="s">
        <v>526</v>
      </c>
    </row>
    <row r="506" spans="4:5">
      <c r="D506" s="8">
        <v>46180</v>
      </c>
      <c r="E506" s="1" t="s">
        <v>526</v>
      </c>
    </row>
    <row r="507" spans="4:5">
      <c r="D507" s="8">
        <v>46180</v>
      </c>
      <c r="E507" s="1" t="s">
        <v>526</v>
      </c>
    </row>
    <row r="508" spans="4:5">
      <c r="D508" s="8">
        <v>46180</v>
      </c>
      <c r="E508" s="1" t="s">
        <v>526</v>
      </c>
    </row>
    <row r="509" spans="4:5">
      <c r="D509" s="8">
        <v>46190</v>
      </c>
      <c r="E509" s="1" t="s">
        <v>527</v>
      </c>
    </row>
    <row r="510" spans="4:5">
      <c r="D510" s="8">
        <v>46190</v>
      </c>
      <c r="E510" s="1" t="s">
        <v>527</v>
      </c>
    </row>
    <row r="511" spans="4:5">
      <c r="D511" s="8">
        <v>46210</v>
      </c>
      <c r="E511" s="1" t="s">
        <v>528</v>
      </c>
    </row>
    <row r="512" spans="4:5">
      <c r="D512" s="8">
        <v>46220</v>
      </c>
      <c r="E512" s="1" t="s">
        <v>529</v>
      </c>
    </row>
    <row r="513" spans="4:5">
      <c r="D513" s="8">
        <v>46230</v>
      </c>
      <c r="E513" s="1" t="s">
        <v>530</v>
      </c>
    </row>
    <row r="514" spans="4:5">
      <c r="D514" s="8">
        <v>46240</v>
      </c>
      <c r="E514" s="1" t="s">
        <v>531</v>
      </c>
    </row>
    <row r="515" spans="4:5">
      <c r="D515" s="8">
        <v>46310</v>
      </c>
      <c r="E515" s="1" t="s">
        <v>532</v>
      </c>
    </row>
    <row r="516" spans="4:5">
      <c r="D516" s="8">
        <v>46321</v>
      </c>
      <c r="E516" s="1" t="s">
        <v>533</v>
      </c>
    </row>
    <row r="517" spans="4:5">
      <c r="D517" s="8">
        <v>46322</v>
      </c>
      <c r="E517" s="1" t="s">
        <v>534</v>
      </c>
    </row>
    <row r="518" spans="4:5">
      <c r="D518" s="8">
        <v>46330</v>
      </c>
      <c r="E518" s="1" t="s">
        <v>153</v>
      </c>
    </row>
    <row r="519" spans="4:5">
      <c r="D519" s="8">
        <v>46340</v>
      </c>
      <c r="E519" s="1" t="s">
        <v>535</v>
      </c>
    </row>
    <row r="520" spans="4:5">
      <c r="D520" s="8">
        <v>46340</v>
      </c>
      <c r="E520" s="1" t="s">
        <v>535</v>
      </c>
    </row>
    <row r="521" spans="4:5">
      <c r="D521" s="8">
        <v>46350</v>
      </c>
      <c r="E521" s="1" t="s">
        <v>536</v>
      </c>
    </row>
    <row r="522" spans="4:5">
      <c r="D522" s="8">
        <v>46360</v>
      </c>
      <c r="E522" s="1" t="s">
        <v>537</v>
      </c>
    </row>
    <row r="523" spans="4:5">
      <c r="D523" s="8">
        <v>46370</v>
      </c>
      <c r="E523" s="1" t="s">
        <v>538</v>
      </c>
    </row>
    <row r="524" spans="4:5">
      <c r="D524" s="8">
        <v>46380</v>
      </c>
      <c r="E524" s="1" t="s">
        <v>539</v>
      </c>
    </row>
    <row r="525" spans="4:5">
      <c r="D525" s="8">
        <v>46390</v>
      </c>
      <c r="E525" s="1" t="s">
        <v>540</v>
      </c>
    </row>
    <row r="526" spans="4:5">
      <c r="D526" s="8">
        <v>46410</v>
      </c>
      <c r="E526" s="1" t="s">
        <v>541</v>
      </c>
    </row>
    <row r="527" spans="4:5">
      <c r="D527" s="8">
        <v>46420</v>
      </c>
      <c r="E527" s="1" t="s">
        <v>542</v>
      </c>
    </row>
    <row r="528" spans="4:5">
      <c r="D528" s="8">
        <v>46420</v>
      </c>
      <c r="E528" s="1" t="s">
        <v>542</v>
      </c>
    </row>
    <row r="529" spans="4:5">
      <c r="D529" s="8">
        <v>46430</v>
      </c>
      <c r="E529" s="1" t="s">
        <v>543</v>
      </c>
    </row>
    <row r="530" spans="4:5">
      <c r="D530" s="8">
        <v>46430</v>
      </c>
      <c r="E530" s="1" t="s">
        <v>543</v>
      </c>
    </row>
    <row r="531" spans="4:5">
      <c r="D531" s="8">
        <v>46430</v>
      </c>
      <c r="E531" s="1" t="s">
        <v>543</v>
      </c>
    </row>
    <row r="532" spans="4:5">
      <c r="D532" s="8">
        <v>46430</v>
      </c>
      <c r="E532" s="1" t="s">
        <v>543</v>
      </c>
    </row>
    <row r="533" spans="4:5">
      <c r="D533" s="8">
        <v>46440</v>
      </c>
      <c r="E533" s="1" t="s">
        <v>544</v>
      </c>
    </row>
    <row r="534" spans="4:5">
      <c r="D534" s="8">
        <v>46440</v>
      </c>
      <c r="E534" s="1" t="s">
        <v>544</v>
      </c>
    </row>
    <row r="535" spans="4:5">
      <c r="D535" s="8">
        <v>46450</v>
      </c>
      <c r="E535" s="1" t="s">
        <v>545</v>
      </c>
    </row>
    <row r="536" spans="4:5">
      <c r="D536" s="8">
        <v>46460</v>
      </c>
      <c r="E536" s="1" t="s">
        <v>546</v>
      </c>
    </row>
    <row r="537" spans="4:5">
      <c r="D537" s="8">
        <v>46470</v>
      </c>
      <c r="E537" s="1" t="s">
        <v>547</v>
      </c>
    </row>
    <row r="538" spans="4:5">
      <c r="D538" s="8">
        <v>46470</v>
      </c>
      <c r="E538" s="1" t="s">
        <v>547</v>
      </c>
    </row>
    <row r="539" spans="4:5">
      <c r="D539" s="8">
        <v>46470</v>
      </c>
      <c r="E539" s="1" t="s">
        <v>547</v>
      </c>
    </row>
    <row r="540" spans="4:5">
      <c r="D540" s="8">
        <v>46470</v>
      </c>
      <c r="E540" s="1" t="s">
        <v>547</v>
      </c>
    </row>
    <row r="541" spans="4:5">
      <c r="D541" s="8">
        <v>46480</v>
      </c>
      <c r="E541" s="1" t="s">
        <v>548</v>
      </c>
    </row>
    <row r="542" spans="4:5">
      <c r="D542" s="8">
        <v>46480</v>
      </c>
      <c r="E542" s="1" t="s">
        <v>548</v>
      </c>
    </row>
    <row r="543" spans="4:5">
      <c r="D543" s="8">
        <v>46490</v>
      </c>
      <c r="E543" s="1" t="s">
        <v>549</v>
      </c>
    </row>
    <row r="544" spans="4:5">
      <c r="D544" s="8">
        <v>46490</v>
      </c>
      <c r="E544" s="1" t="s">
        <v>549</v>
      </c>
    </row>
    <row r="545" spans="4:5">
      <c r="D545" s="8">
        <v>46490</v>
      </c>
      <c r="E545" s="1" t="s">
        <v>549</v>
      </c>
    </row>
    <row r="546" spans="4:5">
      <c r="D546" s="8">
        <v>46490</v>
      </c>
      <c r="E546" s="1" t="s">
        <v>549</v>
      </c>
    </row>
    <row r="547" spans="4:5">
      <c r="D547" s="8">
        <v>46490</v>
      </c>
      <c r="E547" s="1" t="s">
        <v>549</v>
      </c>
    </row>
    <row r="548" spans="4:5">
      <c r="D548" s="8">
        <v>46490</v>
      </c>
      <c r="E548" s="1" t="s">
        <v>549</v>
      </c>
    </row>
    <row r="549" spans="4:5">
      <c r="D549" s="8">
        <v>46490</v>
      </c>
      <c r="E549" s="1" t="s">
        <v>549</v>
      </c>
    </row>
    <row r="550" spans="4:5">
      <c r="D550" s="8">
        <v>46500</v>
      </c>
      <c r="E550" s="1" t="s">
        <v>550</v>
      </c>
    </row>
    <row r="551" spans="4:5">
      <c r="D551" s="8">
        <v>46500</v>
      </c>
      <c r="E551" s="1" t="s">
        <v>550</v>
      </c>
    </row>
    <row r="552" spans="4:5">
      <c r="D552" s="8">
        <v>46500</v>
      </c>
      <c r="E552" s="1" t="s">
        <v>550</v>
      </c>
    </row>
    <row r="553" spans="4:5">
      <c r="D553" s="8">
        <v>46610</v>
      </c>
      <c r="E553" s="1" t="s">
        <v>551</v>
      </c>
    </row>
    <row r="554" spans="4:5">
      <c r="D554" s="8">
        <v>46620</v>
      </c>
      <c r="E554" s="1" t="s">
        <v>552</v>
      </c>
    </row>
    <row r="555" spans="4:5">
      <c r="D555" s="8">
        <v>46630</v>
      </c>
      <c r="E555" s="1" t="s">
        <v>553</v>
      </c>
    </row>
    <row r="556" spans="4:5">
      <c r="D556" s="8">
        <v>46640</v>
      </c>
      <c r="E556" s="1" t="s">
        <v>554</v>
      </c>
    </row>
    <row r="557" spans="4:5">
      <c r="D557" s="8">
        <v>46640</v>
      </c>
      <c r="E557" s="1" t="s">
        <v>554</v>
      </c>
    </row>
    <row r="558" spans="4:5">
      <c r="D558" s="8">
        <v>46640</v>
      </c>
      <c r="E558" s="1" t="s">
        <v>554</v>
      </c>
    </row>
    <row r="559" spans="4:5">
      <c r="D559" s="8">
        <v>46640</v>
      </c>
      <c r="E559" s="1" t="s">
        <v>554</v>
      </c>
    </row>
    <row r="560" spans="4:5">
      <c r="D560" s="8">
        <v>46640</v>
      </c>
      <c r="E560" s="1" t="s">
        <v>554</v>
      </c>
    </row>
    <row r="561" spans="4:5">
      <c r="D561" s="8">
        <v>46640</v>
      </c>
      <c r="E561" s="1" t="s">
        <v>554</v>
      </c>
    </row>
    <row r="562" spans="4:5">
      <c r="D562" s="8">
        <v>46710</v>
      </c>
      <c r="E562" s="1" t="s">
        <v>555</v>
      </c>
    </row>
    <row r="563" spans="4:5">
      <c r="D563" s="8">
        <v>46710</v>
      </c>
      <c r="E563" s="1" t="s">
        <v>555</v>
      </c>
    </row>
    <row r="564" spans="4:5">
      <c r="D564" s="8">
        <v>46720</v>
      </c>
      <c r="E564" s="1" t="s">
        <v>556</v>
      </c>
    </row>
    <row r="565" spans="4:5">
      <c r="D565" s="8">
        <v>46730</v>
      </c>
      <c r="E565" s="1" t="s">
        <v>557</v>
      </c>
    </row>
    <row r="566" spans="4:5">
      <c r="D566" s="8">
        <v>46810</v>
      </c>
      <c r="E566" s="1" t="s">
        <v>558</v>
      </c>
    </row>
    <row r="567" spans="4:5">
      <c r="D567" s="8">
        <v>46820</v>
      </c>
      <c r="E567" s="1" t="s">
        <v>559</v>
      </c>
    </row>
    <row r="568" spans="4:5">
      <c r="D568" s="8">
        <v>46830</v>
      </c>
      <c r="E568" s="1" t="s">
        <v>560</v>
      </c>
    </row>
    <row r="569" spans="4:5">
      <c r="D569" s="8">
        <v>46830</v>
      </c>
      <c r="E569" s="1" t="s">
        <v>560</v>
      </c>
    </row>
    <row r="570" spans="4:5">
      <c r="D570" s="8">
        <v>46830</v>
      </c>
      <c r="E570" s="1" t="s">
        <v>560</v>
      </c>
    </row>
    <row r="571" spans="4:5">
      <c r="D571" s="8">
        <v>46830</v>
      </c>
      <c r="E571" s="1" t="s">
        <v>560</v>
      </c>
    </row>
    <row r="572" spans="4:5">
      <c r="D572" s="8">
        <v>46840</v>
      </c>
      <c r="E572" s="1" t="s">
        <v>561</v>
      </c>
    </row>
    <row r="573" spans="4:5">
      <c r="D573" s="8">
        <v>46850</v>
      </c>
      <c r="E573" s="1" t="s">
        <v>562</v>
      </c>
    </row>
    <row r="574" spans="4:5">
      <c r="D574" s="8">
        <v>46860</v>
      </c>
      <c r="E574" s="1" t="s">
        <v>563</v>
      </c>
    </row>
    <row r="575" spans="4:5">
      <c r="D575" s="8">
        <v>46860</v>
      </c>
      <c r="E575" s="1" t="s">
        <v>563</v>
      </c>
    </row>
    <row r="576" spans="4:5">
      <c r="D576" s="8">
        <v>46870</v>
      </c>
      <c r="E576" s="1" t="s">
        <v>564</v>
      </c>
    </row>
    <row r="577" spans="4:5">
      <c r="D577" s="8">
        <v>46890</v>
      </c>
      <c r="E577" s="1" t="s">
        <v>565</v>
      </c>
    </row>
    <row r="578" spans="4:5">
      <c r="D578" s="8">
        <v>46900</v>
      </c>
      <c r="E578" s="1" t="s">
        <v>566</v>
      </c>
    </row>
    <row r="579" spans="4:5">
      <c r="D579" s="8">
        <v>47110</v>
      </c>
      <c r="E579" s="1" t="s">
        <v>567</v>
      </c>
    </row>
    <row r="580" spans="4:5">
      <c r="D580" s="8">
        <v>47110</v>
      </c>
      <c r="E580" s="1" t="s">
        <v>567</v>
      </c>
    </row>
    <row r="581" spans="4:5">
      <c r="D581" s="8">
        <v>47110</v>
      </c>
      <c r="E581" s="1" t="s">
        <v>567</v>
      </c>
    </row>
    <row r="582" spans="4:5">
      <c r="D582" s="8">
        <v>47110</v>
      </c>
      <c r="E582" s="1" t="s">
        <v>567</v>
      </c>
    </row>
    <row r="583" spans="4:5">
      <c r="D583" s="8">
        <v>47110</v>
      </c>
      <c r="E583" s="1" t="s">
        <v>567</v>
      </c>
    </row>
    <row r="584" spans="4:5">
      <c r="D584" s="8">
        <v>47120</v>
      </c>
      <c r="E584" s="1" t="s">
        <v>568</v>
      </c>
    </row>
    <row r="585" spans="4:5">
      <c r="D585" s="8">
        <v>47120</v>
      </c>
      <c r="E585" s="1" t="s">
        <v>568</v>
      </c>
    </row>
    <row r="586" spans="4:5">
      <c r="D586" s="8">
        <v>47120</v>
      </c>
      <c r="E586" s="1" t="s">
        <v>568</v>
      </c>
    </row>
    <row r="587" spans="4:5">
      <c r="D587" s="8">
        <v>47120</v>
      </c>
      <c r="E587" s="1" t="s">
        <v>568</v>
      </c>
    </row>
    <row r="588" spans="4:5">
      <c r="D588" s="8">
        <v>47120</v>
      </c>
      <c r="E588" s="1" t="s">
        <v>568</v>
      </c>
    </row>
    <row r="589" spans="4:5">
      <c r="D589" s="8">
        <v>47210</v>
      </c>
      <c r="E589" s="1" t="s">
        <v>569</v>
      </c>
    </row>
    <row r="590" spans="4:5">
      <c r="D590" s="8">
        <v>47210</v>
      </c>
      <c r="E590" s="1" t="s">
        <v>569</v>
      </c>
    </row>
    <row r="591" spans="4:5">
      <c r="D591" s="8">
        <v>47210</v>
      </c>
      <c r="E591" s="1" t="s">
        <v>569</v>
      </c>
    </row>
    <row r="592" spans="4:5">
      <c r="D592" s="8">
        <v>47210</v>
      </c>
      <c r="E592" s="1" t="s">
        <v>569</v>
      </c>
    </row>
    <row r="593" spans="4:5">
      <c r="D593" s="8">
        <v>47220</v>
      </c>
      <c r="E593" s="1" t="s">
        <v>570</v>
      </c>
    </row>
    <row r="594" spans="4:5">
      <c r="D594" s="8">
        <v>47220</v>
      </c>
      <c r="E594" s="1" t="s">
        <v>570</v>
      </c>
    </row>
    <row r="595" spans="4:5">
      <c r="D595" s="8">
        <v>47220</v>
      </c>
      <c r="E595" s="1" t="s">
        <v>570</v>
      </c>
    </row>
    <row r="596" spans="4:5">
      <c r="D596" s="8">
        <v>47220</v>
      </c>
      <c r="E596" s="1" t="s">
        <v>570</v>
      </c>
    </row>
    <row r="597" spans="4:5">
      <c r="D597" s="8">
        <v>47230</v>
      </c>
      <c r="E597" s="1" t="s">
        <v>571</v>
      </c>
    </row>
    <row r="598" spans="4:5">
      <c r="D598" s="8">
        <v>47230</v>
      </c>
      <c r="E598" s="1" t="s">
        <v>571</v>
      </c>
    </row>
    <row r="599" spans="4:5">
      <c r="D599" s="8">
        <v>47230</v>
      </c>
      <c r="E599" s="1" t="s">
        <v>571</v>
      </c>
    </row>
    <row r="600" spans="4:5">
      <c r="D600" s="8">
        <v>47230</v>
      </c>
      <c r="E600" s="1" t="s">
        <v>571</v>
      </c>
    </row>
    <row r="601" spans="4:5">
      <c r="D601" s="8">
        <v>47240</v>
      </c>
      <c r="E601" s="1" t="s">
        <v>572</v>
      </c>
    </row>
    <row r="602" spans="4:5">
      <c r="D602" s="8">
        <v>47240</v>
      </c>
      <c r="E602" s="1" t="s">
        <v>572</v>
      </c>
    </row>
    <row r="603" spans="4:5">
      <c r="D603" s="8">
        <v>47240</v>
      </c>
      <c r="E603" s="1" t="s">
        <v>572</v>
      </c>
    </row>
    <row r="604" spans="4:5">
      <c r="D604" s="8">
        <v>47240</v>
      </c>
      <c r="E604" s="1" t="s">
        <v>572</v>
      </c>
    </row>
    <row r="605" spans="4:5">
      <c r="D605" s="8">
        <v>47240</v>
      </c>
      <c r="E605" s="1" t="s">
        <v>572</v>
      </c>
    </row>
    <row r="606" spans="4:5">
      <c r="D606" s="8">
        <v>47250</v>
      </c>
      <c r="E606" s="1" t="s">
        <v>573</v>
      </c>
    </row>
    <row r="607" spans="4:5">
      <c r="D607" s="8">
        <v>47250</v>
      </c>
      <c r="E607" s="1" t="s">
        <v>573</v>
      </c>
    </row>
    <row r="608" spans="4:5">
      <c r="D608" s="8">
        <v>47250</v>
      </c>
      <c r="E608" s="1" t="s">
        <v>573</v>
      </c>
    </row>
    <row r="609" spans="4:5">
      <c r="D609" s="8">
        <v>47250</v>
      </c>
      <c r="E609" s="1" t="s">
        <v>573</v>
      </c>
    </row>
    <row r="610" spans="4:5">
      <c r="D610" s="8">
        <v>47250</v>
      </c>
      <c r="E610" s="1" t="s">
        <v>573</v>
      </c>
    </row>
    <row r="611" spans="4:5">
      <c r="D611" s="8">
        <v>47260</v>
      </c>
      <c r="E611" s="1" t="s">
        <v>574</v>
      </c>
    </row>
    <row r="612" spans="4:5">
      <c r="D612" s="8">
        <v>47260</v>
      </c>
      <c r="E612" s="1" t="s">
        <v>574</v>
      </c>
    </row>
    <row r="613" spans="4:5">
      <c r="D613" s="8">
        <v>47260</v>
      </c>
      <c r="E613" s="1" t="s">
        <v>574</v>
      </c>
    </row>
    <row r="614" spans="4:5">
      <c r="D614" s="8">
        <v>47260</v>
      </c>
      <c r="E614" s="1" t="s">
        <v>574</v>
      </c>
    </row>
    <row r="615" spans="4:5">
      <c r="D615" s="8">
        <v>47270</v>
      </c>
      <c r="E615" s="1" t="s">
        <v>575</v>
      </c>
    </row>
    <row r="616" spans="4:5">
      <c r="D616" s="8">
        <v>47270</v>
      </c>
      <c r="E616" s="1" t="s">
        <v>575</v>
      </c>
    </row>
    <row r="617" spans="4:5">
      <c r="D617" s="8">
        <v>47270</v>
      </c>
      <c r="E617" s="1" t="s">
        <v>575</v>
      </c>
    </row>
    <row r="618" spans="4:5">
      <c r="D618" s="8">
        <v>47270</v>
      </c>
      <c r="E618" s="1" t="s">
        <v>575</v>
      </c>
    </row>
    <row r="619" spans="4:5">
      <c r="D619" s="8">
        <v>47270</v>
      </c>
      <c r="E619" s="1" t="s">
        <v>575</v>
      </c>
    </row>
    <row r="620" spans="4:5">
      <c r="D620" s="8">
        <v>47270</v>
      </c>
      <c r="E620" s="1" t="s">
        <v>575</v>
      </c>
    </row>
    <row r="621" spans="4:5">
      <c r="D621" s="8">
        <v>47270</v>
      </c>
      <c r="E621" s="1" t="s">
        <v>575</v>
      </c>
    </row>
    <row r="622" spans="4:5">
      <c r="D622" s="8">
        <v>47300</v>
      </c>
      <c r="E622" s="1" t="s">
        <v>576</v>
      </c>
    </row>
    <row r="623" spans="4:5">
      <c r="D623" s="8">
        <v>47400</v>
      </c>
      <c r="E623" s="1" t="s">
        <v>577</v>
      </c>
    </row>
    <row r="624" spans="4:5">
      <c r="D624" s="8">
        <v>47400</v>
      </c>
      <c r="E624" s="1" t="s">
        <v>577</v>
      </c>
    </row>
    <row r="625" spans="4:5">
      <c r="D625" s="8">
        <v>47400</v>
      </c>
      <c r="E625" s="1" t="s">
        <v>577</v>
      </c>
    </row>
    <row r="626" spans="4:5">
      <c r="D626" s="8">
        <v>47400</v>
      </c>
      <c r="E626" s="1" t="s">
        <v>577</v>
      </c>
    </row>
    <row r="627" spans="4:5">
      <c r="D627" s="8">
        <v>47400</v>
      </c>
      <c r="E627" s="1" t="s">
        <v>577</v>
      </c>
    </row>
    <row r="628" spans="4:5">
      <c r="D628" s="8">
        <v>47400</v>
      </c>
      <c r="E628" s="1" t="s">
        <v>577</v>
      </c>
    </row>
    <row r="629" spans="4:5">
      <c r="D629" s="8">
        <v>47510</v>
      </c>
      <c r="E629" s="1" t="s">
        <v>578</v>
      </c>
    </row>
    <row r="630" spans="4:5">
      <c r="D630" s="8">
        <v>47510</v>
      </c>
      <c r="E630" s="1" t="s">
        <v>578</v>
      </c>
    </row>
    <row r="631" spans="4:5">
      <c r="D631" s="8">
        <v>47510</v>
      </c>
      <c r="E631" s="1" t="s">
        <v>578</v>
      </c>
    </row>
    <row r="632" spans="4:5">
      <c r="D632" s="8">
        <v>47510</v>
      </c>
      <c r="E632" s="1" t="s">
        <v>578</v>
      </c>
    </row>
    <row r="633" spans="4:5">
      <c r="D633" s="8">
        <v>47520</v>
      </c>
      <c r="E633" s="1" t="s">
        <v>579</v>
      </c>
    </row>
    <row r="634" spans="4:5">
      <c r="D634" s="8">
        <v>47520</v>
      </c>
      <c r="E634" s="1" t="s">
        <v>579</v>
      </c>
    </row>
    <row r="635" spans="4:5">
      <c r="D635" s="8">
        <v>47520</v>
      </c>
      <c r="E635" s="1" t="s">
        <v>579</v>
      </c>
    </row>
    <row r="636" spans="4:5">
      <c r="D636" s="8">
        <v>47520</v>
      </c>
      <c r="E636" s="1" t="s">
        <v>579</v>
      </c>
    </row>
    <row r="637" spans="4:5">
      <c r="D637" s="8">
        <v>47520</v>
      </c>
      <c r="E637" s="1" t="s">
        <v>579</v>
      </c>
    </row>
    <row r="638" spans="4:5">
      <c r="D638" s="8">
        <v>47520</v>
      </c>
      <c r="E638" s="1" t="s">
        <v>579</v>
      </c>
    </row>
    <row r="639" spans="4:5">
      <c r="D639" s="8">
        <v>47520</v>
      </c>
      <c r="E639" s="1" t="s">
        <v>579</v>
      </c>
    </row>
    <row r="640" spans="4:5">
      <c r="D640" s="8">
        <v>47520</v>
      </c>
      <c r="E640" s="1" t="s">
        <v>579</v>
      </c>
    </row>
    <row r="641" spans="4:5">
      <c r="D641" s="8">
        <v>47520</v>
      </c>
      <c r="E641" s="1" t="s">
        <v>579</v>
      </c>
    </row>
    <row r="642" spans="4:5">
      <c r="D642" s="8">
        <v>47530</v>
      </c>
      <c r="E642" s="1" t="s">
        <v>580</v>
      </c>
    </row>
    <row r="643" spans="4:5">
      <c r="D643" s="8">
        <v>47530</v>
      </c>
      <c r="E643" s="1" t="s">
        <v>580</v>
      </c>
    </row>
    <row r="644" spans="4:5">
      <c r="D644" s="8">
        <v>47530</v>
      </c>
      <c r="E644" s="1" t="s">
        <v>580</v>
      </c>
    </row>
    <row r="645" spans="4:5">
      <c r="D645" s="8">
        <v>47530</v>
      </c>
      <c r="E645" s="1" t="s">
        <v>580</v>
      </c>
    </row>
    <row r="646" spans="4:5">
      <c r="D646" s="8">
        <v>47530</v>
      </c>
      <c r="E646" s="1" t="s">
        <v>580</v>
      </c>
    </row>
    <row r="647" spans="4:5">
      <c r="D647" s="8">
        <v>47530</v>
      </c>
      <c r="E647" s="1" t="s">
        <v>580</v>
      </c>
    </row>
    <row r="648" spans="4:5">
      <c r="D648" s="8">
        <v>47540</v>
      </c>
      <c r="E648" s="1" t="s">
        <v>581</v>
      </c>
    </row>
    <row r="649" spans="4:5">
      <c r="D649" s="8">
        <v>47540</v>
      </c>
      <c r="E649" s="1" t="s">
        <v>581</v>
      </c>
    </row>
    <row r="650" spans="4:5">
      <c r="D650" s="8">
        <v>47540</v>
      </c>
      <c r="E650" s="1" t="s">
        <v>581</v>
      </c>
    </row>
    <row r="651" spans="4:5">
      <c r="D651" s="8">
        <v>47540</v>
      </c>
      <c r="E651" s="1" t="s">
        <v>581</v>
      </c>
    </row>
    <row r="652" spans="4:5">
      <c r="D652" s="8">
        <v>47551</v>
      </c>
      <c r="E652" s="1" t="s">
        <v>582</v>
      </c>
    </row>
    <row r="653" spans="4:5">
      <c r="D653" s="8">
        <v>47551</v>
      </c>
      <c r="E653" s="1" t="s">
        <v>582</v>
      </c>
    </row>
    <row r="654" spans="4:5">
      <c r="D654" s="8">
        <v>47551</v>
      </c>
      <c r="E654" s="1" t="s">
        <v>582</v>
      </c>
    </row>
    <row r="655" spans="4:5">
      <c r="D655" s="8">
        <v>47551</v>
      </c>
      <c r="E655" s="1" t="s">
        <v>582</v>
      </c>
    </row>
    <row r="656" spans="4:5">
      <c r="D656" s="8">
        <v>47552</v>
      </c>
      <c r="E656" s="1" t="s">
        <v>583</v>
      </c>
    </row>
    <row r="657" spans="4:5">
      <c r="D657" s="8">
        <v>47552</v>
      </c>
      <c r="E657" s="1" t="s">
        <v>583</v>
      </c>
    </row>
    <row r="658" spans="4:5">
      <c r="D658" s="8">
        <v>47552</v>
      </c>
      <c r="E658" s="1" t="s">
        <v>583</v>
      </c>
    </row>
    <row r="659" spans="4:5">
      <c r="D659" s="8">
        <v>47552</v>
      </c>
      <c r="E659" s="1" t="s">
        <v>583</v>
      </c>
    </row>
    <row r="660" spans="4:5">
      <c r="D660" s="8">
        <v>47553</v>
      </c>
      <c r="E660" s="1" t="s">
        <v>584</v>
      </c>
    </row>
    <row r="661" spans="4:5">
      <c r="D661" s="8">
        <v>47553</v>
      </c>
      <c r="E661" s="1" t="s">
        <v>584</v>
      </c>
    </row>
    <row r="662" spans="4:5">
      <c r="D662" s="8">
        <v>47553</v>
      </c>
      <c r="E662" s="1" t="s">
        <v>584</v>
      </c>
    </row>
    <row r="663" spans="4:5">
      <c r="D663" s="8">
        <v>47553</v>
      </c>
      <c r="E663" s="1" t="s">
        <v>584</v>
      </c>
    </row>
    <row r="664" spans="4:5">
      <c r="D664" s="8">
        <v>47559</v>
      </c>
      <c r="E664" s="1" t="s">
        <v>585</v>
      </c>
    </row>
    <row r="665" spans="4:5">
      <c r="D665" s="8">
        <v>47559</v>
      </c>
      <c r="E665" s="1" t="s">
        <v>585</v>
      </c>
    </row>
    <row r="666" spans="4:5">
      <c r="D666" s="8">
        <v>47559</v>
      </c>
      <c r="E666" s="1" t="s">
        <v>585</v>
      </c>
    </row>
    <row r="667" spans="4:5">
      <c r="D667" s="8">
        <v>47559</v>
      </c>
      <c r="E667" s="1" t="s">
        <v>585</v>
      </c>
    </row>
    <row r="668" spans="4:5">
      <c r="D668" s="8">
        <v>47559</v>
      </c>
      <c r="E668" s="1" t="s">
        <v>585</v>
      </c>
    </row>
    <row r="669" spans="4:5">
      <c r="D669" s="8">
        <v>47610</v>
      </c>
      <c r="E669" s="1" t="s">
        <v>586</v>
      </c>
    </row>
    <row r="670" spans="4:5">
      <c r="D670" s="8">
        <v>47610</v>
      </c>
      <c r="E670" s="1" t="s">
        <v>586</v>
      </c>
    </row>
    <row r="671" spans="4:5">
      <c r="D671" s="8">
        <v>47610</v>
      </c>
      <c r="E671" s="1" t="s">
        <v>586</v>
      </c>
    </row>
    <row r="672" spans="4:5">
      <c r="D672" s="8">
        <v>47610</v>
      </c>
      <c r="E672" s="1" t="s">
        <v>586</v>
      </c>
    </row>
    <row r="673" spans="4:5">
      <c r="D673" s="8">
        <v>47620</v>
      </c>
      <c r="E673" s="1" t="s">
        <v>587</v>
      </c>
    </row>
    <row r="674" spans="4:5">
      <c r="D674" s="8">
        <v>47620</v>
      </c>
      <c r="E674" s="1" t="s">
        <v>587</v>
      </c>
    </row>
    <row r="675" spans="4:5">
      <c r="D675" s="8">
        <v>47620</v>
      </c>
      <c r="E675" s="1" t="s">
        <v>587</v>
      </c>
    </row>
    <row r="676" spans="4:5">
      <c r="D676" s="8">
        <v>47620</v>
      </c>
      <c r="E676" s="1" t="s">
        <v>587</v>
      </c>
    </row>
    <row r="677" spans="4:5">
      <c r="D677" s="8">
        <v>47631</v>
      </c>
      <c r="E677" s="1" t="s">
        <v>588</v>
      </c>
    </row>
    <row r="678" spans="4:5">
      <c r="D678" s="8">
        <v>47631</v>
      </c>
      <c r="E678" s="1" t="s">
        <v>588</v>
      </c>
    </row>
    <row r="679" spans="4:5">
      <c r="D679" s="8">
        <v>47631</v>
      </c>
      <c r="E679" s="1" t="s">
        <v>588</v>
      </c>
    </row>
    <row r="680" spans="4:5">
      <c r="D680" s="8">
        <v>47631</v>
      </c>
      <c r="E680" s="1" t="s">
        <v>588</v>
      </c>
    </row>
    <row r="681" spans="4:5">
      <c r="D681" s="8">
        <v>47631</v>
      </c>
      <c r="E681" s="1" t="s">
        <v>588</v>
      </c>
    </row>
    <row r="682" spans="4:5">
      <c r="D682" s="8">
        <v>47632</v>
      </c>
      <c r="E682" s="1" t="s">
        <v>589</v>
      </c>
    </row>
    <row r="683" spans="4:5">
      <c r="D683" s="8">
        <v>47632</v>
      </c>
      <c r="E683" s="1" t="s">
        <v>589</v>
      </c>
    </row>
    <row r="684" spans="4:5">
      <c r="D684" s="8">
        <v>47632</v>
      </c>
      <c r="E684" s="1" t="s">
        <v>589</v>
      </c>
    </row>
    <row r="685" spans="4:5">
      <c r="D685" s="8">
        <v>47632</v>
      </c>
      <c r="E685" s="1" t="s">
        <v>589</v>
      </c>
    </row>
    <row r="686" spans="4:5">
      <c r="D686" s="8">
        <v>47640</v>
      </c>
      <c r="E686" s="1" t="s">
        <v>590</v>
      </c>
    </row>
    <row r="687" spans="4:5">
      <c r="D687" s="8">
        <v>47640</v>
      </c>
      <c r="E687" s="1" t="s">
        <v>590</v>
      </c>
    </row>
    <row r="688" spans="4:5">
      <c r="D688" s="8">
        <v>47640</v>
      </c>
      <c r="E688" s="1" t="s">
        <v>590</v>
      </c>
    </row>
    <row r="689" spans="4:5">
      <c r="D689" s="8">
        <v>47640</v>
      </c>
      <c r="E689" s="1" t="s">
        <v>590</v>
      </c>
    </row>
    <row r="690" spans="4:5">
      <c r="D690" s="8">
        <v>47690</v>
      </c>
      <c r="E690" s="1" t="s">
        <v>591</v>
      </c>
    </row>
    <row r="691" spans="4:5">
      <c r="D691" s="8">
        <v>47690</v>
      </c>
      <c r="E691" s="1" t="s">
        <v>591</v>
      </c>
    </row>
    <row r="692" spans="4:5">
      <c r="D692" s="8">
        <v>47690</v>
      </c>
      <c r="E692" s="1" t="s">
        <v>591</v>
      </c>
    </row>
    <row r="693" spans="4:5">
      <c r="D693" s="8">
        <v>47690</v>
      </c>
      <c r="E693" s="1" t="s">
        <v>591</v>
      </c>
    </row>
    <row r="694" spans="4:5">
      <c r="D694" s="8">
        <v>47690</v>
      </c>
      <c r="E694" s="1" t="s">
        <v>591</v>
      </c>
    </row>
    <row r="695" spans="4:5">
      <c r="D695" s="8">
        <v>47690</v>
      </c>
      <c r="E695" s="1" t="s">
        <v>591</v>
      </c>
    </row>
    <row r="696" spans="4:5">
      <c r="D696" s="8">
        <v>47690</v>
      </c>
      <c r="E696" s="1" t="s">
        <v>591</v>
      </c>
    </row>
    <row r="697" spans="4:5">
      <c r="D697" s="8">
        <v>47710</v>
      </c>
      <c r="E697" s="1" t="s">
        <v>592</v>
      </c>
    </row>
    <row r="698" spans="4:5">
      <c r="D698" s="8">
        <v>47710</v>
      </c>
      <c r="E698" s="1" t="s">
        <v>592</v>
      </c>
    </row>
    <row r="699" spans="4:5">
      <c r="D699" s="8">
        <v>47710</v>
      </c>
      <c r="E699" s="1" t="s">
        <v>592</v>
      </c>
    </row>
    <row r="700" spans="4:5">
      <c r="D700" s="8">
        <v>47710</v>
      </c>
      <c r="E700" s="1" t="s">
        <v>592</v>
      </c>
    </row>
    <row r="701" spans="4:5">
      <c r="D701" s="8">
        <v>47720</v>
      </c>
      <c r="E701" s="1" t="s">
        <v>593</v>
      </c>
    </row>
    <row r="702" spans="4:5">
      <c r="D702" s="8">
        <v>47720</v>
      </c>
      <c r="E702" s="1" t="s">
        <v>593</v>
      </c>
    </row>
    <row r="703" spans="4:5">
      <c r="D703" s="8">
        <v>47720</v>
      </c>
      <c r="E703" s="1" t="s">
        <v>593</v>
      </c>
    </row>
    <row r="704" spans="4:5">
      <c r="D704" s="8">
        <v>47720</v>
      </c>
      <c r="E704" s="1" t="s">
        <v>593</v>
      </c>
    </row>
    <row r="705" spans="4:5">
      <c r="D705" s="8">
        <v>47720</v>
      </c>
      <c r="E705" s="1" t="s">
        <v>593</v>
      </c>
    </row>
    <row r="706" spans="4:5">
      <c r="D706" s="8">
        <v>47730</v>
      </c>
      <c r="E706" s="1" t="s">
        <v>594</v>
      </c>
    </row>
    <row r="707" spans="4:5">
      <c r="D707" s="8">
        <v>47730</v>
      </c>
      <c r="E707" s="1" t="s">
        <v>594</v>
      </c>
    </row>
    <row r="708" spans="4:5">
      <c r="D708" s="8">
        <v>47740</v>
      </c>
      <c r="E708" s="1" t="s">
        <v>595</v>
      </c>
    </row>
    <row r="709" spans="4:5">
      <c r="D709" s="8">
        <v>47740</v>
      </c>
      <c r="E709" s="1" t="s">
        <v>595</v>
      </c>
    </row>
    <row r="710" spans="4:5">
      <c r="D710" s="8">
        <v>47740</v>
      </c>
      <c r="E710" s="1" t="s">
        <v>595</v>
      </c>
    </row>
    <row r="711" spans="4:5">
      <c r="D711" s="8">
        <v>47740</v>
      </c>
      <c r="E711" s="1" t="s">
        <v>595</v>
      </c>
    </row>
    <row r="712" spans="4:5">
      <c r="D712" s="8">
        <v>47740</v>
      </c>
      <c r="E712" s="1" t="s">
        <v>595</v>
      </c>
    </row>
    <row r="713" spans="4:5">
      <c r="D713" s="8">
        <v>47750</v>
      </c>
      <c r="E713" s="1" t="s">
        <v>596</v>
      </c>
    </row>
    <row r="714" spans="4:5">
      <c r="D714" s="8">
        <v>47750</v>
      </c>
      <c r="E714" s="1" t="s">
        <v>596</v>
      </c>
    </row>
    <row r="715" spans="4:5">
      <c r="D715" s="8">
        <v>47750</v>
      </c>
      <c r="E715" s="1" t="s">
        <v>596</v>
      </c>
    </row>
    <row r="716" spans="4:5">
      <c r="D716" s="8">
        <v>47750</v>
      </c>
      <c r="E716" s="1" t="s">
        <v>596</v>
      </c>
    </row>
    <row r="717" spans="4:5">
      <c r="D717" s="8">
        <v>47761</v>
      </c>
      <c r="E717" s="1" t="s">
        <v>597</v>
      </c>
    </row>
    <row r="718" spans="4:5">
      <c r="D718" s="8">
        <v>47761</v>
      </c>
      <c r="E718" s="1" t="s">
        <v>597</v>
      </c>
    </row>
    <row r="719" spans="4:5">
      <c r="D719" s="8">
        <v>47761</v>
      </c>
      <c r="E719" s="1" t="s">
        <v>597</v>
      </c>
    </row>
    <row r="720" spans="4:5">
      <c r="D720" s="8">
        <v>47761</v>
      </c>
      <c r="E720" s="1" t="s">
        <v>597</v>
      </c>
    </row>
    <row r="721" spans="4:5">
      <c r="D721" s="8">
        <v>47762</v>
      </c>
      <c r="E721" s="1" t="s">
        <v>598</v>
      </c>
    </row>
    <row r="722" spans="4:5">
      <c r="D722" s="8">
        <v>47762</v>
      </c>
      <c r="E722" s="1" t="s">
        <v>598</v>
      </c>
    </row>
    <row r="723" spans="4:5">
      <c r="D723" s="8">
        <v>47762</v>
      </c>
      <c r="E723" s="1" t="s">
        <v>598</v>
      </c>
    </row>
    <row r="724" spans="4:5">
      <c r="D724" s="8">
        <v>47762</v>
      </c>
      <c r="E724" s="1" t="s">
        <v>598</v>
      </c>
    </row>
    <row r="725" spans="4:5">
      <c r="D725" s="8">
        <v>47770</v>
      </c>
      <c r="E725" s="1" t="s">
        <v>599</v>
      </c>
    </row>
    <row r="726" spans="4:5">
      <c r="D726" s="8">
        <v>47770</v>
      </c>
      <c r="E726" s="1" t="s">
        <v>599</v>
      </c>
    </row>
    <row r="727" spans="4:5">
      <c r="D727" s="8">
        <v>47770</v>
      </c>
      <c r="E727" s="1" t="s">
        <v>599</v>
      </c>
    </row>
    <row r="728" spans="4:5">
      <c r="D728" s="8">
        <v>47770</v>
      </c>
      <c r="E728" s="1" t="s">
        <v>599</v>
      </c>
    </row>
    <row r="729" spans="4:5">
      <c r="D729" s="8">
        <v>47770</v>
      </c>
      <c r="E729" s="1" t="s">
        <v>599</v>
      </c>
    </row>
    <row r="730" spans="4:5">
      <c r="D730" s="8">
        <v>47780</v>
      </c>
      <c r="E730" s="1" t="s">
        <v>600</v>
      </c>
    </row>
    <row r="731" spans="4:5">
      <c r="D731" s="8">
        <v>47780</v>
      </c>
      <c r="E731" s="1" t="s">
        <v>600</v>
      </c>
    </row>
    <row r="732" spans="4:5">
      <c r="D732" s="8">
        <v>47780</v>
      </c>
      <c r="E732" s="1" t="s">
        <v>600</v>
      </c>
    </row>
    <row r="733" spans="4:5">
      <c r="D733" s="8">
        <v>47780</v>
      </c>
      <c r="E733" s="1" t="s">
        <v>600</v>
      </c>
    </row>
    <row r="734" spans="4:5">
      <c r="D734" s="8">
        <v>47780</v>
      </c>
      <c r="E734" s="1" t="s">
        <v>600</v>
      </c>
    </row>
    <row r="735" spans="4:5">
      <c r="D735" s="8">
        <v>47780</v>
      </c>
      <c r="E735" s="1" t="s">
        <v>600</v>
      </c>
    </row>
    <row r="736" spans="4:5">
      <c r="D736" s="8">
        <v>47790</v>
      </c>
      <c r="E736" s="1" t="s">
        <v>601</v>
      </c>
    </row>
    <row r="737" spans="4:5">
      <c r="D737" s="8">
        <v>47790</v>
      </c>
      <c r="E737" s="1" t="s">
        <v>601</v>
      </c>
    </row>
    <row r="738" spans="4:5">
      <c r="D738" s="8">
        <v>47790</v>
      </c>
      <c r="E738" s="1" t="s">
        <v>601</v>
      </c>
    </row>
    <row r="739" spans="4:5">
      <c r="D739" s="8">
        <v>47790</v>
      </c>
      <c r="E739" s="1" t="s">
        <v>601</v>
      </c>
    </row>
    <row r="740" spans="4:5">
      <c r="D740" s="8">
        <v>47790</v>
      </c>
      <c r="E740" s="1" t="s">
        <v>601</v>
      </c>
    </row>
    <row r="741" spans="4:5">
      <c r="D741" s="8">
        <v>47790</v>
      </c>
      <c r="E741" s="1" t="s">
        <v>601</v>
      </c>
    </row>
    <row r="742" spans="4:5">
      <c r="D742" s="8">
        <v>47790</v>
      </c>
      <c r="E742" s="1" t="s">
        <v>601</v>
      </c>
    </row>
    <row r="743" spans="4:5">
      <c r="D743" s="8">
        <v>47810</v>
      </c>
      <c r="E743" s="1" t="s">
        <v>602</v>
      </c>
    </row>
    <row r="744" spans="4:5">
      <c r="D744" s="8">
        <v>47810</v>
      </c>
      <c r="E744" s="1" t="s">
        <v>602</v>
      </c>
    </row>
    <row r="745" spans="4:5">
      <c r="D745" s="8">
        <v>47820</v>
      </c>
      <c r="E745" s="1" t="s">
        <v>603</v>
      </c>
    </row>
    <row r="746" spans="4:5">
      <c r="D746" s="8">
        <v>47830</v>
      </c>
      <c r="E746" s="1" t="s">
        <v>604</v>
      </c>
    </row>
    <row r="747" spans="4:5">
      <c r="D747" s="8">
        <v>47910</v>
      </c>
      <c r="E747" s="1" t="s">
        <v>605</v>
      </c>
    </row>
    <row r="748" spans="4:5">
      <c r="D748" s="8">
        <v>47910</v>
      </c>
      <c r="E748" s="1" t="s">
        <v>605</v>
      </c>
    </row>
    <row r="749" spans="4:5">
      <c r="D749" s="8">
        <v>47910</v>
      </c>
      <c r="E749" s="1" t="s">
        <v>605</v>
      </c>
    </row>
    <row r="750" spans="4:5">
      <c r="D750" s="8">
        <v>47910</v>
      </c>
      <c r="E750" s="1" t="s">
        <v>605</v>
      </c>
    </row>
    <row r="751" spans="4:5">
      <c r="D751" s="8">
        <v>47910</v>
      </c>
      <c r="E751" s="1" t="s">
        <v>605</v>
      </c>
    </row>
    <row r="752" spans="4:5">
      <c r="D752" s="8">
        <v>47910</v>
      </c>
      <c r="E752" s="1" t="s">
        <v>605</v>
      </c>
    </row>
    <row r="753" spans="4:5">
      <c r="D753" s="8">
        <v>47910</v>
      </c>
      <c r="E753" s="1" t="s">
        <v>605</v>
      </c>
    </row>
    <row r="754" spans="4:5">
      <c r="D754" s="8">
        <v>47910</v>
      </c>
      <c r="E754" s="1" t="s">
        <v>605</v>
      </c>
    </row>
    <row r="755" spans="4:5">
      <c r="D755" s="8">
        <v>47910</v>
      </c>
      <c r="E755" s="1" t="s">
        <v>605</v>
      </c>
    </row>
    <row r="756" spans="4:5">
      <c r="D756" s="8">
        <v>47920</v>
      </c>
      <c r="E756" s="1" t="s">
        <v>606</v>
      </c>
    </row>
    <row r="757" spans="4:5">
      <c r="D757" s="8">
        <v>47920</v>
      </c>
      <c r="E757" s="1" t="s">
        <v>606</v>
      </c>
    </row>
    <row r="758" spans="4:5">
      <c r="D758" s="8">
        <v>47920</v>
      </c>
      <c r="E758" s="1" t="s">
        <v>606</v>
      </c>
    </row>
    <row r="759" spans="4:5">
      <c r="D759" s="8">
        <v>47920</v>
      </c>
      <c r="E759" s="1" t="s">
        <v>606</v>
      </c>
    </row>
    <row r="760" spans="4:5">
      <c r="D760" s="8">
        <v>47920</v>
      </c>
      <c r="E760" s="1" t="s">
        <v>606</v>
      </c>
    </row>
    <row r="761" spans="4:5">
      <c r="D761" s="8">
        <v>47920</v>
      </c>
      <c r="E761" s="1" t="s">
        <v>606</v>
      </c>
    </row>
    <row r="762" spans="4:5">
      <c r="D762" s="8">
        <v>47920</v>
      </c>
      <c r="E762" s="1" t="s">
        <v>606</v>
      </c>
    </row>
    <row r="763" spans="4:5">
      <c r="D763" s="8">
        <v>47920</v>
      </c>
      <c r="E763" s="1" t="s">
        <v>606</v>
      </c>
    </row>
    <row r="764" spans="4:5">
      <c r="D764" s="8">
        <v>47920</v>
      </c>
      <c r="E764" s="1" t="s">
        <v>606</v>
      </c>
    </row>
    <row r="765" spans="4:5">
      <c r="D765" s="8">
        <v>47920</v>
      </c>
      <c r="E765" s="1" t="s">
        <v>606</v>
      </c>
    </row>
    <row r="766" spans="4:5">
      <c r="D766" s="8">
        <v>47920</v>
      </c>
      <c r="E766" s="1" t="s">
        <v>606</v>
      </c>
    </row>
    <row r="767" spans="4:5">
      <c r="D767" s="8">
        <v>47920</v>
      </c>
      <c r="E767" s="1" t="s">
        <v>606</v>
      </c>
    </row>
    <row r="768" spans="4:5">
      <c r="D768" s="8">
        <v>47920</v>
      </c>
      <c r="E768" s="1" t="s">
        <v>606</v>
      </c>
    </row>
    <row r="769" spans="4:5">
      <c r="D769" s="8">
        <v>47920</v>
      </c>
      <c r="E769" s="1" t="s">
        <v>606</v>
      </c>
    </row>
    <row r="770" spans="4:5">
      <c r="D770" s="8">
        <v>47920</v>
      </c>
      <c r="E770" s="1" t="s">
        <v>606</v>
      </c>
    </row>
    <row r="771" spans="4:5">
      <c r="D771" s="8">
        <v>47920</v>
      </c>
      <c r="E771" s="1" t="s">
        <v>606</v>
      </c>
    </row>
    <row r="772" spans="4:5">
      <c r="D772" s="8">
        <v>47920</v>
      </c>
      <c r="E772" s="1" t="s">
        <v>606</v>
      </c>
    </row>
    <row r="773" spans="4:5">
      <c r="D773" s="8">
        <v>47920</v>
      </c>
      <c r="E773" s="1" t="s">
        <v>606</v>
      </c>
    </row>
    <row r="774" spans="4:5">
      <c r="D774" s="8">
        <v>47920</v>
      </c>
      <c r="E774" s="1" t="s">
        <v>606</v>
      </c>
    </row>
    <row r="775" spans="4:5">
      <c r="D775" s="8">
        <v>47920</v>
      </c>
      <c r="E775" s="1" t="s">
        <v>606</v>
      </c>
    </row>
    <row r="776" spans="4:5">
      <c r="D776" s="8">
        <v>47920</v>
      </c>
      <c r="E776" s="1" t="s">
        <v>606</v>
      </c>
    </row>
    <row r="777" spans="4:5">
      <c r="D777" s="8">
        <v>47920</v>
      </c>
      <c r="E777" s="1" t="s">
        <v>606</v>
      </c>
    </row>
    <row r="778" spans="4:5">
      <c r="D778" s="8">
        <v>47920</v>
      </c>
      <c r="E778" s="1" t="s">
        <v>606</v>
      </c>
    </row>
    <row r="779" spans="4:5">
      <c r="D779" s="8">
        <v>47920</v>
      </c>
      <c r="E779" s="1" t="s">
        <v>606</v>
      </c>
    </row>
    <row r="780" spans="4:5">
      <c r="D780" s="8">
        <v>47920</v>
      </c>
      <c r="E780" s="1" t="s">
        <v>606</v>
      </c>
    </row>
    <row r="781" spans="4:5">
      <c r="D781" s="8">
        <v>47920</v>
      </c>
      <c r="E781" s="1" t="s">
        <v>606</v>
      </c>
    </row>
    <row r="782" spans="4:5">
      <c r="D782" s="8">
        <v>47920</v>
      </c>
      <c r="E782" s="1" t="s">
        <v>606</v>
      </c>
    </row>
    <row r="783" spans="4:5">
      <c r="D783" s="8">
        <v>47920</v>
      </c>
      <c r="E783" s="1" t="s">
        <v>606</v>
      </c>
    </row>
    <row r="784" spans="4:5">
      <c r="D784" s="8">
        <v>47920</v>
      </c>
      <c r="E784" s="1" t="s">
        <v>606</v>
      </c>
    </row>
    <row r="785" spans="4:5">
      <c r="D785" s="8">
        <v>47920</v>
      </c>
      <c r="E785" s="1" t="s">
        <v>606</v>
      </c>
    </row>
    <row r="786" spans="4:5">
      <c r="D786" s="8">
        <v>47920</v>
      </c>
      <c r="E786" s="1" t="s">
        <v>606</v>
      </c>
    </row>
    <row r="787" spans="4:5">
      <c r="D787" s="8">
        <v>47920</v>
      </c>
      <c r="E787" s="1" t="s">
        <v>606</v>
      </c>
    </row>
    <row r="788" spans="4:5">
      <c r="D788" s="8">
        <v>47920</v>
      </c>
      <c r="E788" s="1" t="s">
        <v>606</v>
      </c>
    </row>
    <row r="789" spans="4:5">
      <c r="D789" s="8">
        <v>47920</v>
      </c>
      <c r="E789" s="1" t="s">
        <v>606</v>
      </c>
    </row>
    <row r="790" spans="4:5">
      <c r="D790" s="8">
        <v>47920</v>
      </c>
      <c r="E790" s="1" t="s">
        <v>606</v>
      </c>
    </row>
    <row r="791" spans="4:5">
      <c r="D791" s="8">
        <v>47920</v>
      </c>
      <c r="E791" s="1" t="s">
        <v>606</v>
      </c>
    </row>
    <row r="792" spans="4:5">
      <c r="D792" s="8">
        <v>47920</v>
      </c>
      <c r="E792" s="1" t="s">
        <v>606</v>
      </c>
    </row>
    <row r="793" spans="4:5">
      <c r="D793" s="8">
        <v>47920</v>
      </c>
      <c r="E793" s="1" t="s">
        <v>606</v>
      </c>
    </row>
    <row r="794" spans="4:5">
      <c r="D794" s="8">
        <v>47920</v>
      </c>
      <c r="E794" s="1" t="s">
        <v>606</v>
      </c>
    </row>
    <row r="795" spans="4:5">
      <c r="D795" s="8">
        <v>47920</v>
      </c>
      <c r="E795" s="1" t="s">
        <v>606</v>
      </c>
    </row>
    <row r="796" spans="4:5">
      <c r="D796" s="8">
        <v>47920</v>
      </c>
      <c r="E796" s="1" t="s">
        <v>606</v>
      </c>
    </row>
    <row r="797" spans="4:5">
      <c r="D797" s="8">
        <v>47920</v>
      </c>
      <c r="E797" s="1" t="s">
        <v>606</v>
      </c>
    </row>
    <row r="798" spans="4:5">
      <c r="D798" s="8">
        <v>47920</v>
      </c>
      <c r="E798" s="1" t="s">
        <v>606</v>
      </c>
    </row>
    <row r="799" spans="4:5">
      <c r="D799" s="8">
        <v>47920</v>
      </c>
      <c r="E799" s="1" t="s">
        <v>606</v>
      </c>
    </row>
    <row r="800" spans="4:5">
      <c r="D800" s="8">
        <v>47920</v>
      </c>
      <c r="E800" s="1" t="s">
        <v>606</v>
      </c>
    </row>
    <row r="801" spans="4:5">
      <c r="D801" s="8">
        <v>47920</v>
      </c>
      <c r="E801" s="1" t="s">
        <v>606</v>
      </c>
    </row>
    <row r="802" spans="4:5">
      <c r="D802" s="8">
        <v>47920</v>
      </c>
      <c r="E802" s="1" t="s">
        <v>606</v>
      </c>
    </row>
    <row r="803" spans="4:5">
      <c r="D803" s="8">
        <v>47920</v>
      </c>
      <c r="E803" s="1" t="s">
        <v>606</v>
      </c>
    </row>
    <row r="804" spans="4:5">
      <c r="D804" s="8">
        <v>47920</v>
      </c>
      <c r="E804" s="1" t="s">
        <v>606</v>
      </c>
    </row>
    <row r="805" spans="4:5">
      <c r="D805" s="8">
        <v>47920</v>
      </c>
      <c r="E805" s="1" t="s">
        <v>606</v>
      </c>
    </row>
    <row r="806" spans="4:5">
      <c r="D806" s="8">
        <v>47920</v>
      </c>
      <c r="E806" s="1" t="s">
        <v>606</v>
      </c>
    </row>
    <row r="807" spans="4:5">
      <c r="D807" s="8">
        <v>47920</v>
      </c>
      <c r="E807" s="1" t="s">
        <v>606</v>
      </c>
    </row>
    <row r="808" spans="4:5">
      <c r="D808" s="8">
        <v>47920</v>
      </c>
      <c r="E808" s="1" t="s">
        <v>606</v>
      </c>
    </row>
    <row r="809" spans="4:5">
      <c r="D809" s="8">
        <v>47920</v>
      </c>
      <c r="E809" s="1" t="s">
        <v>606</v>
      </c>
    </row>
    <row r="810" spans="4:5">
      <c r="D810" s="8">
        <v>47920</v>
      </c>
      <c r="E810" s="1" t="s">
        <v>606</v>
      </c>
    </row>
    <row r="811" spans="4:5">
      <c r="D811" s="8">
        <v>47920</v>
      </c>
      <c r="E811" s="1" t="s">
        <v>606</v>
      </c>
    </row>
    <row r="812" spans="4:5">
      <c r="D812" s="8">
        <v>47920</v>
      </c>
      <c r="E812" s="1" t="s">
        <v>606</v>
      </c>
    </row>
    <row r="813" spans="4:5">
      <c r="D813" s="8">
        <v>47920</v>
      </c>
      <c r="E813" s="1" t="s">
        <v>606</v>
      </c>
    </row>
    <row r="814" spans="4:5">
      <c r="D814" s="8">
        <v>47920</v>
      </c>
      <c r="E814" s="1" t="s">
        <v>606</v>
      </c>
    </row>
    <row r="815" spans="4:5">
      <c r="D815" s="8">
        <v>47920</v>
      </c>
      <c r="E815" s="1" t="s">
        <v>606</v>
      </c>
    </row>
    <row r="816" spans="4:5">
      <c r="D816" s="8">
        <v>47920</v>
      </c>
      <c r="E816" s="1" t="s">
        <v>606</v>
      </c>
    </row>
    <row r="817" spans="4:5">
      <c r="D817" s="8">
        <v>47920</v>
      </c>
      <c r="E817" s="1" t="s">
        <v>606</v>
      </c>
    </row>
    <row r="818" spans="4:5">
      <c r="D818" s="8">
        <v>47920</v>
      </c>
      <c r="E818" s="1" t="s">
        <v>606</v>
      </c>
    </row>
    <row r="819" spans="4:5">
      <c r="D819" s="8">
        <v>47920</v>
      </c>
      <c r="E819" s="1" t="s">
        <v>606</v>
      </c>
    </row>
    <row r="820" spans="4:5">
      <c r="D820" s="8">
        <v>47920</v>
      </c>
      <c r="E820" s="1" t="s">
        <v>606</v>
      </c>
    </row>
    <row r="821" spans="4:5">
      <c r="D821" s="8">
        <v>49110</v>
      </c>
      <c r="E821" s="1" t="s">
        <v>607</v>
      </c>
    </row>
    <row r="822" spans="4:5">
      <c r="D822" s="8">
        <v>49120</v>
      </c>
      <c r="E822" s="1" t="s">
        <v>608</v>
      </c>
    </row>
    <row r="823" spans="4:5">
      <c r="D823" s="8">
        <v>49120</v>
      </c>
      <c r="E823" s="1" t="s">
        <v>608</v>
      </c>
    </row>
    <row r="824" spans="4:5">
      <c r="D824" s="8">
        <v>49200</v>
      </c>
      <c r="E824" s="1" t="s">
        <v>609</v>
      </c>
    </row>
    <row r="825" spans="4:5">
      <c r="D825" s="8">
        <v>49310</v>
      </c>
      <c r="E825" s="1" t="s">
        <v>610</v>
      </c>
    </row>
    <row r="826" spans="4:5">
      <c r="D826" s="8">
        <v>49310</v>
      </c>
      <c r="E826" s="1" t="s">
        <v>610</v>
      </c>
    </row>
    <row r="827" spans="4:5">
      <c r="D827" s="8">
        <v>49320</v>
      </c>
      <c r="E827" s="1" t="s">
        <v>611</v>
      </c>
    </row>
    <row r="828" spans="4:5">
      <c r="D828" s="8">
        <v>49330</v>
      </c>
      <c r="E828" s="1" t="s">
        <v>612</v>
      </c>
    </row>
    <row r="829" spans="4:5">
      <c r="D829" s="8">
        <v>49340</v>
      </c>
      <c r="E829" s="1" t="s">
        <v>613</v>
      </c>
    </row>
    <row r="830" spans="4:5">
      <c r="D830" s="8">
        <v>49340</v>
      </c>
      <c r="E830" s="1" t="s">
        <v>613</v>
      </c>
    </row>
    <row r="831" spans="4:5">
      <c r="D831" s="8">
        <v>49390</v>
      </c>
      <c r="E831" s="1" t="s">
        <v>614</v>
      </c>
    </row>
    <row r="832" spans="4:5">
      <c r="D832" s="8">
        <v>49410</v>
      </c>
      <c r="E832" s="1" t="s">
        <v>615</v>
      </c>
    </row>
    <row r="833" spans="4:5">
      <c r="D833" s="8">
        <v>49420</v>
      </c>
      <c r="E833" s="1" t="s">
        <v>616</v>
      </c>
    </row>
    <row r="834" spans="4:5">
      <c r="D834" s="8">
        <v>49500</v>
      </c>
      <c r="E834" s="1" t="s">
        <v>617</v>
      </c>
    </row>
    <row r="835" spans="4:5">
      <c r="D835" s="8">
        <v>50101</v>
      </c>
      <c r="E835" s="1" t="s">
        <v>618</v>
      </c>
    </row>
    <row r="836" spans="4:5">
      <c r="D836" s="8">
        <v>50102</v>
      </c>
      <c r="E836" s="1" t="s">
        <v>619</v>
      </c>
    </row>
    <row r="837" spans="4:5">
      <c r="D837" s="8">
        <v>50109</v>
      </c>
      <c r="E837" s="1" t="s">
        <v>620</v>
      </c>
    </row>
    <row r="838" spans="4:5">
      <c r="D838" s="8">
        <v>50201</v>
      </c>
      <c r="E838" s="1" t="s">
        <v>621</v>
      </c>
    </row>
    <row r="839" spans="4:5">
      <c r="D839" s="8">
        <v>50202</v>
      </c>
      <c r="E839" s="1" t="s">
        <v>622</v>
      </c>
    </row>
    <row r="840" spans="4:5">
      <c r="D840" s="8">
        <v>50203</v>
      </c>
      <c r="E840" s="1" t="s">
        <v>623</v>
      </c>
    </row>
    <row r="841" spans="4:5">
      <c r="D841" s="8">
        <v>50203</v>
      </c>
      <c r="E841" s="1" t="s">
        <v>623</v>
      </c>
    </row>
    <row r="842" spans="4:5">
      <c r="D842" s="8">
        <v>50300</v>
      </c>
      <c r="E842" s="1" t="s">
        <v>624</v>
      </c>
    </row>
    <row r="843" spans="4:5">
      <c r="D843" s="8">
        <v>50400</v>
      </c>
      <c r="E843" s="1" t="s">
        <v>625</v>
      </c>
    </row>
    <row r="844" spans="4:5">
      <c r="D844" s="8">
        <v>51100</v>
      </c>
      <c r="E844" s="1" t="s">
        <v>626</v>
      </c>
    </row>
    <row r="845" spans="4:5">
      <c r="D845" s="8">
        <v>51210</v>
      </c>
      <c r="E845" s="1" t="s">
        <v>627</v>
      </c>
    </row>
    <row r="846" spans="4:5">
      <c r="D846" s="8">
        <v>51220</v>
      </c>
      <c r="E846" s="1" t="s">
        <v>628</v>
      </c>
    </row>
    <row r="847" spans="4:5">
      <c r="D847" s="8">
        <v>52100</v>
      </c>
      <c r="E847" s="1" t="s">
        <v>629</v>
      </c>
    </row>
    <row r="848" spans="4:5">
      <c r="D848" s="8">
        <v>52211</v>
      </c>
      <c r="E848" s="1" t="s">
        <v>630</v>
      </c>
    </row>
    <row r="849" spans="4:5">
      <c r="D849" s="8">
        <v>52211</v>
      </c>
      <c r="E849" s="1" t="s">
        <v>630</v>
      </c>
    </row>
    <row r="850" spans="4:5">
      <c r="D850" s="8">
        <v>52212</v>
      </c>
      <c r="E850" s="1" t="s">
        <v>631</v>
      </c>
    </row>
    <row r="851" spans="4:5">
      <c r="D851" s="8">
        <v>52219</v>
      </c>
      <c r="E851" s="1" t="s">
        <v>632</v>
      </c>
    </row>
    <row r="852" spans="4:5">
      <c r="D852" s="8">
        <v>52219</v>
      </c>
      <c r="E852" s="1" t="s">
        <v>632</v>
      </c>
    </row>
    <row r="853" spans="4:5">
      <c r="D853" s="8">
        <v>52219</v>
      </c>
      <c r="E853" s="1" t="s">
        <v>632</v>
      </c>
    </row>
    <row r="854" spans="4:5">
      <c r="D854" s="8">
        <v>52220</v>
      </c>
      <c r="E854" s="1" t="s">
        <v>633</v>
      </c>
    </row>
    <row r="855" spans="4:5">
      <c r="D855" s="8">
        <v>52220</v>
      </c>
      <c r="E855" s="1" t="s">
        <v>633</v>
      </c>
    </row>
    <row r="856" spans="4:5">
      <c r="D856" s="8">
        <v>52220</v>
      </c>
      <c r="E856" s="1" t="s">
        <v>633</v>
      </c>
    </row>
    <row r="857" spans="4:5">
      <c r="D857" s="8">
        <v>52220</v>
      </c>
      <c r="E857" s="1" t="s">
        <v>633</v>
      </c>
    </row>
    <row r="858" spans="4:5">
      <c r="D858" s="8">
        <v>52230</v>
      </c>
      <c r="E858" s="1" t="s">
        <v>634</v>
      </c>
    </row>
    <row r="859" spans="4:5">
      <c r="D859" s="8">
        <v>52240</v>
      </c>
      <c r="E859" s="1" t="s">
        <v>635</v>
      </c>
    </row>
    <row r="860" spans="4:5">
      <c r="D860" s="8">
        <v>52240</v>
      </c>
      <c r="E860" s="1" t="s">
        <v>635</v>
      </c>
    </row>
    <row r="861" spans="4:5">
      <c r="D861" s="8">
        <v>52250</v>
      </c>
      <c r="E861" s="1" t="s">
        <v>636</v>
      </c>
    </row>
    <row r="862" spans="4:5">
      <c r="D862" s="8">
        <v>52250</v>
      </c>
      <c r="E862" s="1" t="s">
        <v>636</v>
      </c>
    </row>
    <row r="863" spans="4:5">
      <c r="D863" s="8">
        <v>52260</v>
      </c>
      <c r="E863" s="1" t="s">
        <v>637</v>
      </c>
    </row>
    <row r="864" spans="4:5">
      <c r="D864" s="8">
        <v>52311</v>
      </c>
      <c r="E864" s="1" t="s">
        <v>638</v>
      </c>
    </row>
    <row r="865" spans="4:5">
      <c r="D865" s="8">
        <v>52311</v>
      </c>
      <c r="E865" s="1" t="s">
        <v>638</v>
      </c>
    </row>
    <row r="866" spans="4:5">
      <c r="D866" s="8">
        <v>52312</v>
      </c>
      <c r="E866" s="1" t="s">
        <v>639</v>
      </c>
    </row>
    <row r="867" spans="4:5">
      <c r="D867" s="8">
        <v>52312</v>
      </c>
      <c r="E867" s="1" t="s">
        <v>639</v>
      </c>
    </row>
    <row r="868" spans="4:5">
      <c r="D868" s="8">
        <v>52320</v>
      </c>
      <c r="E868" s="1" t="s">
        <v>640</v>
      </c>
    </row>
    <row r="869" spans="4:5">
      <c r="D869" s="8">
        <v>52320</v>
      </c>
      <c r="E869" s="1" t="s">
        <v>640</v>
      </c>
    </row>
    <row r="870" spans="4:5">
      <c r="D870" s="8">
        <v>52320</v>
      </c>
      <c r="E870" s="1" t="s">
        <v>640</v>
      </c>
    </row>
    <row r="871" spans="4:5">
      <c r="D871" s="8">
        <v>52320</v>
      </c>
      <c r="E871" s="1" t="s">
        <v>640</v>
      </c>
    </row>
    <row r="872" spans="4:5">
      <c r="D872" s="8">
        <v>52320</v>
      </c>
      <c r="E872" s="1" t="s">
        <v>640</v>
      </c>
    </row>
    <row r="873" spans="4:5">
      <c r="D873" s="8">
        <v>53100</v>
      </c>
      <c r="E873" s="1" t="s">
        <v>641</v>
      </c>
    </row>
    <row r="874" spans="4:5">
      <c r="D874" s="8">
        <v>53200</v>
      </c>
      <c r="E874" s="1" t="s">
        <v>642</v>
      </c>
    </row>
    <row r="875" spans="4:5">
      <c r="D875" s="8">
        <v>53200</v>
      </c>
      <c r="E875" s="1" t="s">
        <v>642</v>
      </c>
    </row>
    <row r="876" spans="4:5">
      <c r="D876" s="8">
        <v>53300</v>
      </c>
      <c r="E876" s="1" t="s">
        <v>643</v>
      </c>
    </row>
    <row r="877" spans="4:5">
      <c r="D877" s="8">
        <v>55100</v>
      </c>
      <c r="E877" s="1" t="s">
        <v>644</v>
      </c>
    </row>
    <row r="878" spans="4:5">
      <c r="D878" s="8">
        <v>55100</v>
      </c>
      <c r="E878" s="1" t="s">
        <v>644</v>
      </c>
    </row>
    <row r="879" spans="4:5">
      <c r="D879" s="8">
        <v>55200</v>
      </c>
      <c r="E879" s="1" t="s">
        <v>645</v>
      </c>
    </row>
    <row r="880" spans="4:5">
      <c r="D880" s="8">
        <v>55200</v>
      </c>
      <c r="E880" s="1" t="s">
        <v>645</v>
      </c>
    </row>
    <row r="881" spans="4:5">
      <c r="D881" s="8">
        <v>55300</v>
      </c>
      <c r="E881" s="1" t="s">
        <v>646</v>
      </c>
    </row>
    <row r="882" spans="4:5">
      <c r="D882" s="8">
        <v>55400</v>
      </c>
      <c r="E882" s="1" t="s">
        <v>647</v>
      </c>
    </row>
    <row r="883" spans="4:5">
      <c r="D883" s="8">
        <v>55400</v>
      </c>
      <c r="E883" s="1" t="s">
        <v>647</v>
      </c>
    </row>
    <row r="884" spans="4:5">
      <c r="D884" s="8">
        <v>55900</v>
      </c>
      <c r="E884" s="1" t="s">
        <v>648</v>
      </c>
    </row>
    <row r="885" spans="4:5">
      <c r="D885" s="8">
        <v>55900</v>
      </c>
      <c r="E885" s="1" t="s">
        <v>648</v>
      </c>
    </row>
    <row r="886" spans="4:5">
      <c r="D886" s="8">
        <v>56110</v>
      </c>
      <c r="E886" s="1" t="s">
        <v>649</v>
      </c>
    </row>
    <row r="887" spans="4:5">
      <c r="D887" s="8">
        <v>56110</v>
      </c>
      <c r="E887" s="1" t="s">
        <v>649</v>
      </c>
    </row>
    <row r="888" spans="4:5">
      <c r="D888" s="8">
        <v>56120</v>
      </c>
      <c r="E888" s="1" t="s">
        <v>650</v>
      </c>
    </row>
    <row r="889" spans="4:5">
      <c r="D889" s="8">
        <v>56210</v>
      </c>
      <c r="E889" s="1" t="s">
        <v>651</v>
      </c>
    </row>
    <row r="890" spans="4:5">
      <c r="D890" s="8">
        <v>56220</v>
      </c>
      <c r="E890" s="1" t="s">
        <v>652</v>
      </c>
    </row>
    <row r="891" spans="4:5">
      <c r="D891" s="8">
        <v>56300</v>
      </c>
      <c r="E891" s="1" t="s">
        <v>653</v>
      </c>
    </row>
    <row r="892" spans="4:5">
      <c r="D892" s="8">
        <v>56300</v>
      </c>
      <c r="E892" s="1" t="s">
        <v>653</v>
      </c>
    </row>
    <row r="893" spans="4:5">
      <c r="D893" s="8">
        <v>56400</v>
      </c>
      <c r="E893" s="1" t="s">
        <v>654</v>
      </c>
    </row>
    <row r="894" spans="4:5">
      <c r="D894" s="8">
        <v>56400</v>
      </c>
      <c r="E894" s="1" t="s">
        <v>654</v>
      </c>
    </row>
    <row r="895" spans="4:5">
      <c r="D895" s="8">
        <v>56400</v>
      </c>
      <c r="E895" s="1" t="s">
        <v>654</v>
      </c>
    </row>
    <row r="896" spans="4:5">
      <c r="D896" s="8">
        <v>58110</v>
      </c>
      <c r="E896" s="1" t="s">
        <v>655</v>
      </c>
    </row>
    <row r="897" spans="4:5">
      <c r="D897" s="8">
        <v>58120</v>
      </c>
      <c r="E897" s="1" t="s">
        <v>656</v>
      </c>
    </row>
    <row r="898" spans="4:5">
      <c r="D898" s="8">
        <v>58130</v>
      </c>
      <c r="E898" s="1" t="s">
        <v>657</v>
      </c>
    </row>
    <row r="899" spans="4:5">
      <c r="D899" s="8">
        <v>58190</v>
      </c>
      <c r="E899" s="1" t="s">
        <v>658</v>
      </c>
    </row>
    <row r="900" spans="4:5">
      <c r="D900" s="8">
        <v>58190</v>
      </c>
      <c r="E900" s="1" t="s">
        <v>658</v>
      </c>
    </row>
    <row r="901" spans="4:5">
      <c r="D901" s="8">
        <v>58210</v>
      </c>
      <c r="E901" s="1" t="s">
        <v>659</v>
      </c>
    </row>
    <row r="902" spans="4:5">
      <c r="D902" s="8">
        <v>58290</v>
      </c>
      <c r="E902" s="1" t="s">
        <v>660</v>
      </c>
    </row>
    <row r="903" spans="4:5">
      <c r="D903" s="8">
        <v>59110</v>
      </c>
      <c r="E903" s="1" t="s">
        <v>661</v>
      </c>
    </row>
    <row r="904" spans="4:5">
      <c r="D904" s="8">
        <v>59120</v>
      </c>
      <c r="E904" s="1" t="s">
        <v>662</v>
      </c>
    </row>
    <row r="905" spans="4:5">
      <c r="D905" s="8">
        <v>59130</v>
      </c>
      <c r="E905" s="1" t="s">
        <v>663</v>
      </c>
    </row>
    <row r="906" spans="4:5">
      <c r="D906" s="8">
        <v>59140</v>
      </c>
      <c r="E906" s="1" t="s">
        <v>664</v>
      </c>
    </row>
    <row r="907" spans="4:5">
      <c r="D907" s="8">
        <v>59200</v>
      </c>
      <c r="E907" s="1" t="s">
        <v>665</v>
      </c>
    </row>
    <row r="908" spans="4:5">
      <c r="D908" s="8">
        <v>60100</v>
      </c>
      <c r="E908" s="1" t="s">
        <v>666</v>
      </c>
    </row>
    <row r="909" spans="4:5">
      <c r="D909" s="8">
        <v>60200</v>
      </c>
      <c r="E909" s="1" t="s">
        <v>667</v>
      </c>
    </row>
    <row r="910" spans="4:5">
      <c r="D910" s="8">
        <v>60200</v>
      </c>
      <c r="E910" s="1" t="s">
        <v>667</v>
      </c>
    </row>
    <row r="911" spans="4:5">
      <c r="D911" s="8">
        <v>60310</v>
      </c>
      <c r="E911" s="1" t="s">
        <v>668</v>
      </c>
    </row>
    <row r="912" spans="4:5">
      <c r="D912" s="8">
        <v>60390</v>
      </c>
      <c r="E912" s="1" t="s">
        <v>669</v>
      </c>
    </row>
    <row r="913" spans="4:5">
      <c r="D913" s="8">
        <v>60390</v>
      </c>
      <c r="E913" s="1" t="s">
        <v>669</v>
      </c>
    </row>
    <row r="914" spans="4:5">
      <c r="D914" s="8">
        <v>60390</v>
      </c>
      <c r="E914" s="1" t="s">
        <v>669</v>
      </c>
    </row>
    <row r="915" spans="4:5">
      <c r="D915" s="8">
        <v>60390</v>
      </c>
      <c r="E915" s="1" t="s">
        <v>669</v>
      </c>
    </row>
    <row r="916" spans="4:5">
      <c r="D916" s="8">
        <v>61100</v>
      </c>
      <c r="E916" s="1" t="s">
        <v>670</v>
      </c>
    </row>
    <row r="917" spans="4:5">
      <c r="D917" s="8">
        <v>61100</v>
      </c>
      <c r="E917" s="1" t="s">
        <v>670</v>
      </c>
    </row>
    <row r="918" spans="4:5">
      <c r="D918" s="8">
        <v>61100</v>
      </c>
      <c r="E918" s="1" t="s">
        <v>670</v>
      </c>
    </row>
    <row r="919" spans="4:5">
      <c r="D919" s="8">
        <v>61200</v>
      </c>
      <c r="E919" s="1" t="s">
        <v>671</v>
      </c>
    </row>
    <row r="920" spans="4:5">
      <c r="D920" s="8">
        <v>61200</v>
      </c>
      <c r="E920" s="1" t="s">
        <v>671</v>
      </c>
    </row>
    <row r="921" spans="4:5">
      <c r="D921" s="8">
        <v>61900</v>
      </c>
      <c r="E921" s="1" t="s">
        <v>672</v>
      </c>
    </row>
    <row r="922" spans="4:5">
      <c r="D922" s="8">
        <v>61900</v>
      </c>
      <c r="E922" s="1" t="s">
        <v>672</v>
      </c>
    </row>
    <row r="923" spans="4:5">
      <c r="D923" s="8">
        <v>62100</v>
      </c>
      <c r="E923" s="1" t="s">
        <v>673</v>
      </c>
    </row>
    <row r="924" spans="4:5">
      <c r="D924" s="8">
        <v>62200</v>
      </c>
      <c r="E924" s="1" t="s">
        <v>674</v>
      </c>
    </row>
    <row r="925" spans="4:5">
      <c r="D925" s="8">
        <v>62200</v>
      </c>
      <c r="E925" s="1" t="s">
        <v>674</v>
      </c>
    </row>
    <row r="926" spans="4:5">
      <c r="D926" s="8">
        <v>62900</v>
      </c>
      <c r="E926" s="1" t="s">
        <v>675</v>
      </c>
    </row>
    <row r="927" spans="4:5">
      <c r="D927" s="8">
        <v>63100</v>
      </c>
      <c r="E927" s="1" t="s">
        <v>676</v>
      </c>
    </row>
    <row r="928" spans="4:5">
      <c r="D928" s="8">
        <v>63100</v>
      </c>
      <c r="E928" s="1" t="s">
        <v>676</v>
      </c>
    </row>
    <row r="929" spans="4:5">
      <c r="D929" s="8">
        <v>63910</v>
      </c>
      <c r="E929" s="1" t="s">
        <v>677</v>
      </c>
    </row>
    <row r="930" spans="4:5">
      <c r="D930" s="8">
        <v>63920</v>
      </c>
      <c r="E930" s="1" t="s">
        <v>678</v>
      </c>
    </row>
    <row r="931" spans="4:5">
      <c r="D931" s="8">
        <v>64110</v>
      </c>
      <c r="E931" s="1" t="s">
        <v>679</v>
      </c>
    </row>
    <row r="932" spans="4:5">
      <c r="D932" s="8">
        <v>64190</v>
      </c>
      <c r="E932" s="1" t="s">
        <v>680</v>
      </c>
    </row>
    <row r="933" spans="4:5">
      <c r="D933" s="8">
        <v>64210</v>
      </c>
      <c r="E933" s="1" t="s">
        <v>681</v>
      </c>
    </row>
    <row r="934" spans="4:5">
      <c r="D934" s="8">
        <v>64220</v>
      </c>
      <c r="E934" s="1" t="s">
        <v>682</v>
      </c>
    </row>
    <row r="935" spans="4:5">
      <c r="D935" s="8">
        <v>64311</v>
      </c>
      <c r="E935" s="1" t="s">
        <v>683</v>
      </c>
    </row>
    <row r="936" spans="4:5">
      <c r="D936" s="8">
        <v>64312</v>
      </c>
      <c r="E936" s="1" t="s">
        <v>684</v>
      </c>
    </row>
    <row r="937" spans="4:5">
      <c r="D937" s="8">
        <v>64321</v>
      </c>
      <c r="E937" s="1" t="s">
        <v>685</v>
      </c>
    </row>
    <row r="938" spans="4:5">
      <c r="D938" s="8">
        <v>64322</v>
      </c>
      <c r="E938" s="1" t="s">
        <v>686</v>
      </c>
    </row>
    <row r="939" spans="4:5">
      <c r="D939" s="8">
        <v>64323</v>
      </c>
      <c r="E939" s="1" t="s">
        <v>687</v>
      </c>
    </row>
    <row r="940" spans="4:5">
      <c r="D940" s="8">
        <v>64910</v>
      </c>
      <c r="E940" s="1" t="s">
        <v>688</v>
      </c>
    </row>
    <row r="941" spans="4:5">
      <c r="D941" s="8">
        <v>64920</v>
      </c>
      <c r="E941" s="1" t="s">
        <v>689</v>
      </c>
    </row>
    <row r="942" spans="4:5">
      <c r="D942" s="8">
        <v>64990</v>
      </c>
      <c r="E942" s="1" t="s">
        <v>690</v>
      </c>
    </row>
    <row r="943" spans="4:5">
      <c r="D943" s="8">
        <v>65110</v>
      </c>
      <c r="E943" s="1" t="s">
        <v>691</v>
      </c>
    </row>
    <row r="944" spans="4:5">
      <c r="D944" s="8">
        <v>65120</v>
      </c>
      <c r="E944" s="1" t="s">
        <v>692</v>
      </c>
    </row>
    <row r="945" spans="4:5">
      <c r="D945" s="8">
        <v>65200</v>
      </c>
      <c r="E945" s="1" t="s">
        <v>693</v>
      </c>
    </row>
    <row r="946" spans="4:5">
      <c r="D946" s="8">
        <v>65300</v>
      </c>
      <c r="E946" s="1" t="s">
        <v>694</v>
      </c>
    </row>
    <row r="947" spans="4:5">
      <c r="D947" s="8">
        <v>66110</v>
      </c>
      <c r="E947" s="1" t="s">
        <v>695</v>
      </c>
    </row>
    <row r="948" spans="4:5">
      <c r="D948" s="8">
        <v>66120</v>
      </c>
      <c r="E948" s="1" t="s">
        <v>696</v>
      </c>
    </row>
    <row r="949" spans="4:5">
      <c r="D949" s="8">
        <v>66190</v>
      </c>
      <c r="E949" s="1" t="s">
        <v>697</v>
      </c>
    </row>
    <row r="950" spans="4:5">
      <c r="D950" s="8">
        <v>66210</v>
      </c>
      <c r="E950" s="1" t="s">
        <v>698</v>
      </c>
    </row>
    <row r="951" spans="4:5">
      <c r="D951" s="8">
        <v>66220</v>
      </c>
      <c r="E951" s="1" t="s">
        <v>699</v>
      </c>
    </row>
    <row r="952" spans="4:5">
      <c r="D952" s="8">
        <v>66290</v>
      </c>
      <c r="E952" s="1" t="s">
        <v>700</v>
      </c>
    </row>
    <row r="953" spans="4:5">
      <c r="D953" s="8">
        <v>66300</v>
      </c>
      <c r="E953" s="1" t="s">
        <v>701</v>
      </c>
    </row>
    <row r="954" spans="4:5">
      <c r="D954" s="8">
        <v>68110</v>
      </c>
      <c r="E954" s="1" t="s">
        <v>702</v>
      </c>
    </row>
    <row r="955" spans="4:5">
      <c r="D955" s="8">
        <v>68120</v>
      </c>
      <c r="E955" s="1" t="s">
        <v>703</v>
      </c>
    </row>
    <row r="956" spans="4:5">
      <c r="D956" s="8">
        <v>68120</v>
      </c>
      <c r="E956" s="1" t="s">
        <v>703</v>
      </c>
    </row>
    <row r="957" spans="4:5">
      <c r="D957" s="8">
        <v>68120</v>
      </c>
      <c r="E957" s="1" t="s">
        <v>703</v>
      </c>
    </row>
    <row r="958" spans="4:5">
      <c r="D958" s="8">
        <v>68200</v>
      </c>
      <c r="E958" s="1" t="s">
        <v>704</v>
      </c>
    </row>
    <row r="959" spans="4:5">
      <c r="D959" s="8">
        <v>68310</v>
      </c>
      <c r="E959" s="1" t="s">
        <v>705</v>
      </c>
    </row>
    <row r="960" spans="4:5">
      <c r="D960" s="8">
        <v>68320</v>
      </c>
      <c r="E960" s="1" t="s">
        <v>706</v>
      </c>
    </row>
    <row r="961" spans="4:5">
      <c r="D961" s="8">
        <v>68320</v>
      </c>
      <c r="E961" s="1" t="s">
        <v>706</v>
      </c>
    </row>
    <row r="962" spans="4:5">
      <c r="D962" s="8">
        <v>69100</v>
      </c>
      <c r="E962" s="1" t="s">
        <v>707</v>
      </c>
    </row>
    <row r="963" spans="4:5">
      <c r="D963" s="8">
        <v>69201</v>
      </c>
      <c r="E963" s="1" t="s">
        <v>708</v>
      </c>
    </row>
    <row r="964" spans="4:5">
      <c r="D964" s="8">
        <v>69202</v>
      </c>
      <c r="E964" s="1" t="s">
        <v>709</v>
      </c>
    </row>
    <row r="965" spans="4:5">
      <c r="D965" s="8">
        <v>69203</v>
      </c>
      <c r="E965" s="1" t="s">
        <v>710</v>
      </c>
    </row>
    <row r="966" spans="4:5">
      <c r="D966" s="8">
        <v>70100</v>
      </c>
      <c r="E966" s="1" t="s">
        <v>711</v>
      </c>
    </row>
    <row r="967" spans="4:5">
      <c r="D967" s="8">
        <v>70200</v>
      </c>
      <c r="E967" s="1" t="s">
        <v>712</v>
      </c>
    </row>
    <row r="968" spans="4:5">
      <c r="D968" s="8">
        <v>71110</v>
      </c>
      <c r="E968" s="1" t="s">
        <v>713</v>
      </c>
    </row>
    <row r="969" spans="4:5">
      <c r="D969" s="8">
        <v>71110</v>
      </c>
      <c r="E969" s="1" t="s">
        <v>713</v>
      </c>
    </row>
    <row r="970" spans="4:5">
      <c r="D970" s="8">
        <v>71110</v>
      </c>
      <c r="E970" s="1" t="s">
        <v>713</v>
      </c>
    </row>
    <row r="971" spans="4:5">
      <c r="D971" s="8">
        <v>71121</v>
      </c>
      <c r="E971" s="1" t="s">
        <v>714</v>
      </c>
    </row>
    <row r="972" spans="4:5">
      <c r="D972" s="8">
        <v>71122</v>
      </c>
      <c r="E972" s="1" t="s">
        <v>715</v>
      </c>
    </row>
    <row r="973" spans="4:5">
      <c r="D973" s="8">
        <v>71123</v>
      </c>
      <c r="E973" s="1" t="s">
        <v>716</v>
      </c>
    </row>
    <row r="974" spans="4:5">
      <c r="D974" s="8">
        <v>71129</v>
      </c>
      <c r="E974" s="1" t="s">
        <v>717</v>
      </c>
    </row>
    <row r="975" spans="4:5">
      <c r="D975" s="8">
        <v>71200</v>
      </c>
      <c r="E975" s="1" t="s">
        <v>718</v>
      </c>
    </row>
    <row r="976" spans="4:5">
      <c r="D976" s="8">
        <v>72100</v>
      </c>
      <c r="E976" s="1" t="s">
        <v>719</v>
      </c>
    </row>
    <row r="977" spans="4:5">
      <c r="D977" s="8">
        <v>72100</v>
      </c>
      <c r="E977" s="1" t="s">
        <v>719</v>
      </c>
    </row>
    <row r="978" spans="4:5">
      <c r="D978" s="8">
        <v>72200</v>
      </c>
      <c r="E978" s="1" t="s">
        <v>720</v>
      </c>
    </row>
    <row r="979" spans="4:5">
      <c r="D979" s="8">
        <v>73110</v>
      </c>
      <c r="E979" s="1" t="s">
        <v>721</v>
      </c>
    </row>
    <row r="980" spans="4:5">
      <c r="D980" s="8">
        <v>73120</v>
      </c>
      <c r="E980" s="1" t="s">
        <v>722</v>
      </c>
    </row>
    <row r="981" spans="4:5">
      <c r="D981" s="8">
        <v>73200</v>
      </c>
      <c r="E981" s="1" t="s">
        <v>723</v>
      </c>
    </row>
    <row r="982" spans="4:5">
      <c r="D982" s="8">
        <v>73300</v>
      </c>
      <c r="E982" s="1" t="s">
        <v>724</v>
      </c>
    </row>
    <row r="983" spans="4:5">
      <c r="D983" s="8">
        <v>74110</v>
      </c>
      <c r="E983" s="1" t="s">
        <v>725</v>
      </c>
    </row>
    <row r="984" spans="4:5">
      <c r="D984" s="8">
        <v>74120</v>
      </c>
      <c r="E984" s="1" t="s">
        <v>726</v>
      </c>
    </row>
    <row r="985" spans="4:5">
      <c r="D985" s="8">
        <v>74130</v>
      </c>
      <c r="E985" s="1" t="s">
        <v>727</v>
      </c>
    </row>
    <row r="986" spans="4:5">
      <c r="D986" s="8">
        <v>74140</v>
      </c>
      <c r="E986" s="1" t="s">
        <v>728</v>
      </c>
    </row>
    <row r="987" spans="4:5">
      <c r="D987" s="8">
        <v>74200</v>
      </c>
      <c r="E987" s="1" t="s">
        <v>729</v>
      </c>
    </row>
    <row r="988" spans="4:5">
      <c r="D988" s="8">
        <v>74300</v>
      </c>
      <c r="E988" s="1" t="s">
        <v>730</v>
      </c>
    </row>
    <row r="989" spans="4:5">
      <c r="D989" s="8">
        <v>74910</v>
      </c>
      <c r="E989" s="1" t="s">
        <v>731</v>
      </c>
    </row>
    <row r="990" spans="4:5">
      <c r="D990" s="8">
        <v>74990</v>
      </c>
      <c r="E990" s="1" t="s">
        <v>732</v>
      </c>
    </row>
    <row r="991" spans="4:5">
      <c r="D991" s="8">
        <v>74990</v>
      </c>
      <c r="E991" s="1" t="s">
        <v>732</v>
      </c>
    </row>
    <row r="992" spans="4:5">
      <c r="D992" s="8">
        <v>74990</v>
      </c>
      <c r="E992" s="1" t="s">
        <v>732</v>
      </c>
    </row>
    <row r="993" spans="4:5">
      <c r="D993" s="8">
        <v>74990</v>
      </c>
      <c r="E993" s="1" t="s">
        <v>732</v>
      </c>
    </row>
    <row r="994" spans="4:5">
      <c r="D994" s="8">
        <v>75000</v>
      </c>
      <c r="E994" s="1" t="s">
        <v>733</v>
      </c>
    </row>
    <row r="995" spans="4:5">
      <c r="D995" s="8">
        <v>77110</v>
      </c>
      <c r="E995" s="1" t="s">
        <v>734</v>
      </c>
    </row>
    <row r="996" spans="4:5">
      <c r="D996" s="8">
        <v>77110</v>
      </c>
      <c r="E996" s="1" t="s">
        <v>734</v>
      </c>
    </row>
    <row r="997" spans="4:5">
      <c r="D997" s="8">
        <v>77110</v>
      </c>
      <c r="E997" s="1" t="s">
        <v>734</v>
      </c>
    </row>
    <row r="998" spans="4:5">
      <c r="D998" s="8">
        <v>77120</v>
      </c>
      <c r="E998" s="1" t="s">
        <v>735</v>
      </c>
    </row>
    <row r="999" spans="4:5">
      <c r="D999" s="8">
        <v>77120</v>
      </c>
      <c r="E999" s="1" t="s">
        <v>735</v>
      </c>
    </row>
    <row r="1000" spans="4:5">
      <c r="D1000" s="8">
        <v>77210</v>
      </c>
      <c r="E1000" s="1" t="s">
        <v>736</v>
      </c>
    </row>
    <row r="1001" spans="4:5">
      <c r="D1001" s="8">
        <v>77220</v>
      </c>
      <c r="E1001" s="1" t="s">
        <v>737</v>
      </c>
    </row>
    <row r="1002" spans="4:5">
      <c r="D1002" s="8">
        <v>77220</v>
      </c>
      <c r="E1002" s="1" t="s">
        <v>737</v>
      </c>
    </row>
    <row r="1003" spans="4:5">
      <c r="D1003" s="8">
        <v>77310</v>
      </c>
      <c r="E1003" s="1" t="s">
        <v>154</v>
      </c>
    </row>
    <row r="1004" spans="4:5">
      <c r="D1004" s="8">
        <v>77320</v>
      </c>
      <c r="E1004" s="1" t="s">
        <v>155</v>
      </c>
    </row>
    <row r="1005" spans="4:5">
      <c r="D1005" s="8">
        <v>77330</v>
      </c>
      <c r="E1005" s="1" t="s">
        <v>738</v>
      </c>
    </row>
    <row r="1006" spans="4:5">
      <c r="D1006" s="8">
        <v>77340</v>
      </c>
      <c r="E1006" s="1" t="s">
        <v>739</v>
      </c>
    </row>
    <row r="1007" spans="4:5">
      <c r="D1007" s="8">
        <v>77350</v>
      </c>
      <c r="E1007" s="1" t="s">
        <v>740</v>
      </c>
    </row>
    <row r="1008" spans="4:5">
      <c r="D1008" s="8">
        <v>77390</v>
      </c>
      <c r="E1008" s="1" t="s">
        <v>741</v>
      </c>
    </row>
    <row r="1009" spans="4:5">
      <c r="D1009" s="8">
        <v>77400</v>
      </c>
      <c r="E1009" s="1" t="s">
        <v>742</v>
      </c>
    </row>
    <row r="1010" spans="4:5">
      <c r="D1010" s="8">
        <v>77510</v>
      </c>
      <c r="E1010" s="1" t="s">
        <v>743</v>
      </c>
    </row>
    <row r="1011" spans="4:5">
      <c r="D1011" s="8">
        <v>77510</v>
      </c>
      <c r="E1011" s="1" t="s">
        <v>743</v>
      </c>
    </row>
    <row r="1012" spans="4:5">
      <c r="D1012" s="8">
        <v>77510</v>
      </c>
      <c r="E1012" s="1" t="s">
        <v>743</v>
      </c>
    </row>
    <row r="1013" spans="4:5">
      <c r="D1013" s="8">
        <v>77520</v>
      </c>
      <c r="E1013" s="1" t="s">
        <v>744</v>
      </c>
    </row>
    <row r="1014" spans="4:5">
      <c r="D1014" s="8">
        <v>78100</v>
      </c>
      <c r="E1014" s="1" t="s">
        <v>745</v>
      </c>
    </row>
    <row r="1015" spans="4:5">
      <c r="D1015" s="8">
        <v>78200</v>
      </c>
      <c r="E1015" s="1" t="s">
        <v>746</v>
      </c>
    </row>
    <row r="1016" spans="4:5">
      <c r="D1016" s="8">
        <v>78200</v>
      </c>
      <c r="E1016" s="1" t="s">
        <v>746</v>
      </c>
    </row>
    <row r="1017" spans="4:5">
      <c r="D1017" s="8">
        <v>79110</v>
      </c>
      <c r="E1017" s="1" t="s">
        <v>747</v>
      </c>
    </row>
    <row r="1018" spans="4:5">
      <c r="D1018" s="8">
        <v>79121</v>
      </c>
      <c r="E1018" s="1" t="s">
        <v>748</v>
      </c>
    </row>
    <row r="1019" spans="4:5">
      <c r="D1019" s="8">
        <v>79122</v>
      </c>
      <c r="E1019" s="1" t="s">
        <v>749</v>
      </c>
    </row>
    <row r="1020" spans="4:5">
      <c r="D1020" s="8">
        <v>79901</v>
      </c>
      <c r="E1020" s="1" t="s">
        <v>750</v>
      </c>
    </row>
    <row r="1021" spans="4:5">
      <c r="D1021" s="8">
        <v>79902</v>
      </c>
      <c r="E1021" s="1" t="s">
        <v>751</v>
      </c>
    </row>
    <row r="1022" spans="4:5">
      <c r="D1022" s="8">
        <v>80010</v>
      </c>
      <c r="E1022" s="1" t="s">
        <v>752</v>
      </c>
    </row>
    <row r="1023" spans="4:5">
      <c r="D1023" s="8">
        <v>80010</v>
      </c>
      <c r="E1023" s="1" t="s">
        <v>752</v>
      </c>
    </row>
    <row r="1024" spans="4:5">
      <c r="D1024" s="8">
        <v>80090</v>
      </c>
      <c r="E1024" s="1" t="s">
        <v>753</v>
      </c>
    </row>
    <row r="1025" spans="4:5">
      <c r="D1025" s="8">
        <v>80090</v>
      </c>
      <c r="E1025" s="1" t="s">
        <v>753</v>
      </c>
    </row>
    <row r="1026" spans="4:5">
      <c r="D1026" s="8">
        <v>81100</v>
      </c>
      <c r="E1026" s="1" t="s">
        <v>754</v>
      </c>
    </row>
    <row r="1027" spans="4:5">
      <c r="D1027" s="8">
        <v>81100</v>
      </c>
      <c r="E1027" s="1" t="s">
        <v>754</v>
      </c>
    </row>
    <row r="1028" spans="4:5">
      <c r="D1028" s="8">
        <v>81210</v>
      </c>
      <c r="E1028" s="1" t="s">
        <v>755</v>
      </c>
    </row>
    <row r="1029" spans="4:5">
      <c r="D1029" s="8">
        <v>81220</v>
      </c>
      <c r="E1029" s="1" t="s">
        <v>756</v>
      </c>
    </row>
    <row r="1030" spans="4:5">
      <c r="D1030" s="8">
        <v>81220</v>
      </c>
      <c r="E1030" s="1" t="s">
        <v>756</v>
      </c>
    </row>
    <row r="1031" spans="4:5">
      <c r="D1031" s="8">
        <v>81220</v>
      </c>
      <c r="E1031" s="1" t="s">
        <v>756</v>
      </c>
    </row>
    <row r="1032" spans="4:5">
      <c r="D1032" s="8">
        <v>81230</v>
      </c>
      <c r="E1032" s="1" t="s">
        <v>757</v>
      </c>
    </row>
    <row r="1033" spans="4:5">
      <c r="D1033" s="8">
        <v>81230</v>
      </c>
      <c r="E1033" s="1" t="s">
        <v>757</v>
      </c>
    </row>
    <row r="1034" spans="4:5">
      <c r="D1034" s="8">
        <v>81300</v>
      </c>
      <c r="E1034" s="1" t="s">
        <v>758</v>
      </c>
    </row>
    <row r="1035" spans="4:5">
      <c r="D1035" s="8">
        <v>82100</v>
      </c>
      <c r="E1035" s="1" t="s">
        <v>759</v>
      </c>
    </row>
    <row r="1036" spans="4:5">
      <c r="D1036" s="8">
        <v>82100</v>
      </c>
      <c r="E1036" s="1" t="s">
        <v>759</v>
      </c>
    </row>
    <row r="1037" spans="4:5">
      <c r="D1037" s="8">
        <v>82200</v>
      </c>
      <c r="E1037" s="1" t="s">
        <v>760</v>
      </c>
    </row>
    <row r="1038" spans="4:5">
      <c r="D1038" s="8">
        <v>82200</v>
      </c>
      <c r="E1038" s="1" t="s">
        <v>760</v>
      </c>
    </row>
    <row r="1039" spans="4:5">
      <c r="D1039" s="8">
        <v>82300</v>
      </c>
      <c r="E1039" s="1" t="s">
        <v>761</v>
      </c>
    </row>
    <row r="1040" spans="4:5">
      <c r="D1040" s="8">
        <v>82400</v>
      </c>
      <c r="E1040" s="1" t="s">
        <v>762</v>
      </c>
    </row>
    <row r="1041" spans="4:5">
      <c r="D1041" s="8">
        <v>82400</v>
      </c>
      <c r="E1041" s="1" t="s">
        <v>762</v>
      </c>
    </row>
    <row r="1042" spans="4:5">
      <c r="D1042" s="8">
        <v>82910</v>
      </c>
      <c r="E1042" s="1" t="s">
        <v>763</v>
      </c>
    </row>
    <row r="1043" spans="4:5">
      <c r="D1043" s="8">
        <v>82910</v>
      </c>
      <c r="E1043" s="1" t="s">
        <v>763</v>
      </c>
    </row>
    <row r="1044" spans="4:5">
      <c r="D1044" s="8">
        <v>82920</v>
      </c>
      <c r="E1044" s="1" t="s">
        <v>764</v>
      </c>
    </row>
    <row r="1045" spans="4:5">
      <c r="D1045" s="8">
        <v>82990</v>
      </c>
      <c r="E1045" s="1" t="s">
        <v>765</v>
      </c>
    </row>
    <row r="1046" spans="4:5">
      <c r="D1046" s="8">
        <v>84110</v>
      </c>
      <c r="E1046" s="1" t="s">
        <v>766</v>
      </c>
    </row>
    <row r="1047" spans="4:5">
      <c r="D1047" s="8">
        <v>84120</v>
      </c>
      <c r="E1047" s="1" t="s">
        <v>767</v>
      </c>
    </row>
    <row r="1048" spans="4:5">
      <c r="D1048" s="8">
        <v>84130</v>
      </c>
      <c r="E1048" s="1" t="s">
        <v>768</v>
      </c>
    </row>
    <row r="1049" spans="4:5">
      <c r="D1049" s="8">
        <v>84210</v>
      </c>
      <c r="E1049" s="1" t="s">
        <v>769</v>
      </c>
    </row>
    <row r="1050" spans="4:5">
      <c r="D1050" s="8">
        <v>84220</v>
      </c>
      <c r="E1050" s="1" t="s">
        <v>770</v>
      </c>
    </row>
    <row r="1051" spans="4:5">
      <c r="D1051" s="8">
        <v>84230</v>
      </c>
      <c r="E1051" s="1" t="s">
        <v>771</v>
      </c>
    </row>
    <row r="1052" spans="4:5">
      <c r="D1052" s="8">
        <v>84240</v>
      </c>
      <c r="E1052" s="1" t="s">
        <v>772</v>
      </c>
    </row>
    <row r="1053" spans="4:5">
      <c r="D1053" s="8">
        <v>84250</v>
      </c>
      <c r="E1053" s="1" t="s">
        <v>773</v>
      </c>
    </row>
    <row r="1054" spans="4:5">
      <c r="D1054" s="8">
        <v>84250</v>
      </c>
      <c r="E1054" s="1" t="s">
        <v>773</v>
      </c>
    </row>
    <row r="1055" spans="4:5">
      <c r="D1055" s="8">
        <v>84300</v>
      </c>
      <c r="E1055" s="1" t="s">
        <v>774</v>
      </c>
    </row>
    <row r="1056" spans="4:5">
      <c r="D1056" s="8">
        <v>85100</v>
      </c>
      <c r="E1056" s="1" t="s">
        <v>775</v>
      </c>
    </row>
    <row r="1057" spans="4:5">
      <c r="D1057" s="8">
        <v>85100</v>
      </c>
      <c r="E1057" s="1" t="s">
        <v>775</v>
      </c>
    </row>
    <row r="1058" spans="4:5">
      <c r="D1058" s="8">
        <v>85201</v>
      </c>
      <c r="E1058" s="1" t="s">
        <v>776</v>
      </c>
    </row>
    <row r="1059" spans="4:5">
      <c r="D1059" s="8">
        <v>85202</v>
      </c>
      <c r="E1059" s="1" t="s">
        <v>777</v>
      </c>
    </row>
    <row r="1060" spans="4:5">
      <c r="D1060" s="8">
        <v>85202</v>
      </c>
      <c r="E1060" s="1" t="s">
        <v>777</v>
      </c>
    </row>
    <row r="1061" spans="4:5">
      <c r="D1061" s="8">
        <v>85310</v>
      </c>
      <c r="E1061" s="1" t="s">
        <v>778</v>
      </c>
    </row>
    <row r="1062" spans="4:5">
      <c r="D1062" s="8">
        <v>85320</v>
      </c>
      <c r="E1062" s="1" t="s">
        <v>779</v>
      </c>
    </row>
    <row r="1063" spans="4:5">
      <c r="D1063" s="8">
        <v>85330</v>
      </c>
      <c r="E1063" s="1" t="s">
        <v>780</v>
      </c>
    </row>
    <row r="1064" spans="4:5">
      <c r="D1064" s="8">
        <v>85401</v>
      </c>
      <c r="E1064" s="1" t="s">
        <v>781</v>
      </c>
    </row>
    <row r="1065" spans="4:5">
      <c r="D1065" s="8">
        <v>85402</v>
      </c>
      <c r="E1065" s="1" t="s">
        <v>782</v>
      </c>
    </row>
    <row r="1066" spans="4:5">
      <c r="D1066" s="8">
        <v>85403</v>
      </c>
      <c r="E1066" s="1" t="s">
        <v>783</v>
      </c>
    </row>
    <row r="1067" spans="4:5">
      <c r="D1067" s="8">
        <v>85403</v>
      </c>
      <c r="E1067" s="1" t="s">
        <v>783</v>
      </c>
    </row>
    <row r="1068" spans="4:5">
      <c r="D1068" s="8">
        <v>85403</v>
      </c>
      <c r="E1068" s="1" t="s">
        <v>783</v>
      </c>
    </row>
    <row r="1069" spans="4:5">
      <c r="D1069" s="8">
        <v>85404</v>
      </c>
      <c r="E1069" s="1" t="s">
        <v>784</v>
      </c>
    </row>
    <row r="1070" spans="4:5">
      <c r="D1070" s="8">
        <v>85510</v>
      </c>
      <c r="E1070" s="1" t="s">
        <v>785</v>
      </c>
    </row>
    <row r="1071" spans="4:5">
      <c r="D1071" s="8">
        <v>85521</v>
      </c>
      <c r="E1071" s="1" t="s">
        <v>786</v>
      </c>
    </row>
    <row r="1072" spans="4:5">
      <c r="D1072" s="8">
        <v>85521</v>
      </c>
      <c r="E1072" s="1" t="s">
        <v>786</v>
      </c>
    </row>
    <row r="1073" spans="4:5">
      <c r="D1073" s="8">
        <v>85529</v>
      </c>
      <c r="E1073" s="1" t="s">
        <v>787</v>
      </c>
    </row>
    <row r="1074" spans="4:5">
      <c r="D1074" s="8">
        <v>85529</v>
      </c>
      <c r="E1074" s="1" t="s">
        <v>787</v>
      </c>
    </row>
    <row r="1075" spans="4:5">
      <c r="D1075" s="8">
        <v>85531</v>
      </c>
      <c r="E1075" s="1" t="s">
        <v>788</v>
      </c>
    </row>
    <row r="1076" spans="4:5">
      <c r="D1076" s="8">
        <v>85532</v>
      </c>
      <c r="E1076" s="1" t="s">
        <v>789</v>
      </c>
    </row>
    <row r="1077" spans="4:5">
      <c r="D1077" s="8">
        <v>85591</v>
      </c>
      <c r="E1077" s="1" t="s">
        <v>790</v>
      </c>
    </row>
    <row r="1078" spans="4:5">
      <c r="D1078" s="8">
        <v>85592</v>
      </c>
      <c r="E1078" s="1" t="s">
        <v>791</v>
      </c>
    </row>
    <row r="1079" spans="4:5">
      <c r="D1079" s="8">
        <v>85593</v>
      </c>
      <c r="E1079" s="1" t="s">
        <v>792</v>
      </c>
    </row>
    <row r="1080" spans="4:5">
      <c r="D1080" s="8">
        <v>85593</v>
      </c>
      <c r="E1080" s="1" t="s">
        <v>792</v>
      </c>
    </row>
    <row r="1081" spans="4:5">
      <c r="D1081" s="8">
        <v>85594</v>
      </c>
      <c r="E1081" s="1" t="s">
        <v>793</v>
      </c>
    </row>
    <row r="1082" spans="4:5">
      <c r="D1082" s="8">
        <v>85595</v>
      </c>
      <c r="E1082" s="1" t="s">
        <v>794</v>
      </c>
    </row>
    <row r="1083" spans="4:5">
      <c r="D1083" s="8">
        <v>85596</v>
      </c>
      <c r="E1083" s="1" t="s">
        <v>795</v>
      </c>
    </row>
    <row r="1084" spans="4:5">
      <c r="D1084" s="8">
        <v>85597</v>
      </c>
      <c r="E1084" s="1" t="s">
        <v>796</v>
      </c>
    </row>
    <row r="1085" spans="4:5">
      <c r="D1085" s="8">
        <v>85610</v>
      </c>
      <c r="E1085" s="1" t="s">
        <v>797</v>
      </c>
    </row>
    <row r="1086" spans="4:5">
      <c r="D1086" s="8">
        <v>85691</v>
      </c>
      <c r="E1086" s="1" t="s">
        <v>798</v>
      </c>
    </row>
    <row r="1087" spans="4:5">
      <c r="D1087" s="8">
        <v>85692</v>
      </c>
      <c r="E1087" s="1" t="s">
        <v>799</v>
      </c>
    </row>
    <row r="1088" spans="4:5">
      <c r="D1088" s="8">
        <v>85699</v>
      </c>
      <c r="E1088" s="1" t="s">
        <v>800</v>
      </c>
    </row>
    <row r="1089" spans="4:5">
      <c r="D1089" s="8">
        <v>86101</v>
      </c>
      <c r="E1089" s="1" t="s">
        <v>801</v>
      </c>
    </row>
    <row r="1090" spans="4:5">
      <c r="D1090" s="8">
        <v>86101</v>
      </c>
      <c r="E1090" s="1" t="s">
        <v>801</v>
      </c>
    </row>
    <row r="1091" spans="4:5">
      <c r="D1091" s="8">
        <v>86101</v>
      </c>
      <c r="E1091" s="1" t="s">
        <v>801</v>
      </c>
    </row>
    <row r="1092" spans="4:5">
      <c r="D1092" s="8">
        <v>86101</v>
      </c>
      <c r="E1092" s="1" t="s">
        <v>801</v>
      </c>
    </row>
    <row r="1093" spans="4:5">
      <c r="D1093" s="8">
        <v>86102</v>
      </c>
      <c r="E1093" s="1" t="s">
        <v>802</v>
      </c>
    </row>
    <row r="1094" spans="4:5">
      <c r="D1094" s="8">
        <v>86102</v>
      </c>
      <c r="E1094" s="1" t="s">
        <v>802</v>
      </c>
    </row>
    <row r="1095" spans="4:5">
      <c r="D1095" s="8">
        <v>86103</v>
      </c>
      <c r="E1095" s="1" t="s">
        <v>803</v>
      </c>
    </row>
    <row r="1096" spans="4:5">
      <c r="D1096" s="8">
        <v>86103</v>
      </c>
      <c r="E1096" s="1" t="s">
        <v>803</v>
      </c>
    </row>
    <row r="1097" spans="4:5">
      <c r="D1097" s="8">
        <v>86104</v>
      </c>
      <c r="E1097" s="1" t="s">
        <v>804</v>
      </c>
    </row>
    <row r="1098" spans="4:5">
      <c r="D1098" s="8">
        <v>86104</v>
      </c>
      <c r="E1098" s="1" t="s">
        <v>804</v>
      </c>
    </row>
    <row r="1099" spans="4:5">
      <c r="D1099" s="8">
        <v>86210</v>
      </c>
      <c r="E1099" s="1" t="s">
        <v>805</v>
      </c>
    </row>
    <row r="1100" spans="4:5">
      <c r="D1100" s="8">
        <v>86221</v>
      </c>
      <c r="E1100" s="1" t="s">
        <v>806</v>
      </c>
    </row>
    <row r="1101" spans="4:5">
      <c r="D1101" s="8">
        <v>86221</v>
      </c>
      <c r="E1101" s="1" t="s">
        <v>806</v>
      </c>
    </row>
    <row r="1102" spans="4:5">
      <c r="D1102" s="8">
        <v>86222</v>
      </c>
      <c r="E1102" s="1" t="s">
        <v>807</v>
      </c>
    </row>
    <row r="1103" spans="4:5">
      <c r="D1103" s="8">
        <v>86222</v>
      </c>
      <c r="E1103" s="1" t="s">
        <v>807</v>
      </c>
    </row>
    <row r="1104" spans="4:5">
      <c r="D1104" s="8">
        <v>86222</v>
      </c>
      <c r="E1104" s="1" t="s">
        <v>807</v>
      </c>
    </row>
    <row r="1105" spans="4:5">
      <c r="D1105" s="8">
        <v>86222</v>
      </c>
      <c r="E1105" s="1" t="s">
        <v>807</v>
      </c>
    </row>
    <row r="1106" spans="4:5">
      <c r="D1106" s="8">
        <v>86230</v>
      </c>
      <c r="E1106" s="1" t="s">
        <v>808</v>
      </c>
    </row>
    <row r="1107" spans="4:5">
      <c r="D1107" s="8">
        <v>86910</v>
      </c>
      <c r="E1107" s="1" t="s">
        <v>809</v>
      </c>
    </row>
    <row r="1108" spans="4:5">
      <c r="D1108" s="8">
        <v>86921</v>
      </c>
      <c r="E1108" s="1" t="s">
        <v>810</v>
      </c>
    </row>
    <row r="1109" spans="4:5">
      <c r="D1109" s="8">
        <v>86922</v>
      </c>
      <c r="E1109" s="1" t="s">
        <v>811</v>
      </c>
    </row>
    <row r="1110" spans="4:5">
      <c r="D1110" s="8">
        <v>86930</v>
      </c>
      <c r="E1110" s="1" t="s">
        <v>812</v>
      </c>
    </row>
    <row r="1111" spans="4:5">
      <c r="D1111" s="8">
        <v>86930</v>
      </c>
      <c r="E1111" s="1" t="s">
        <v>812</v>
      </c>
    </row>
    <row r="1112" spans="4:5">
      <c r="D1112" s="8">
        <v>86941</v>
      </c>
      <c r="E1112" s="1" t="s">
        <v>813</v>
      </c>
    </row>
    <row r="1113" spans="4:5">
      <c r="D1113" s="8">
        <v>86941</v>
      </c>
      <c r="E1113" s="1" t="s">
        <v>813</v>
      </c>
    </row>
    <row r="1114" spans="4:5">
      <c r="D1114" s="8">
        <v>86941</v>
      </c>
      <c r="E1114" s="1" t="s">
        <v>813</v>
      </c>
    </row>
    <row r="1115" spans="4:5">
      <c r="D1115" s="8">
        <v>86942</v>
      </c>
      <c r="E1115" s="1" t="s">
        <v>814</v>
      </c>
    </row>
    <row r="1116" spans="4:5">
      <c r="D1116" s="8">
        <v>86942</v>
      </c>
      <c r="E1116" s="1" t="s">
        <v>814</v>
      </c>
    </row>
    <row r="1117" spans="4:5">
      <c r="D1117" s="8">
        <v>86950</v>
      </c>
      <c r="E1117" s="1" t="s">
        <v>815</v>
      </c>
    </row>
    <row r="1118" spans="4:5">
      <c r="D1118" s="8">
        <v>86950</v>
      </c>
      <c r="E1118" s="1" t="s">
        <v>815</v>
      </c>
    </row>
    <row r="1119" spans="4:5">
      <c r="D1119" s="8">
        <v>86950</v>
      </c>
      <c r="E1119" s="1" t="s">
        <v>815</v>
      </c>
    </row>
    <row r="1120" spans="4:5">
      <c r="D1120" s="8">
        <v>86960</v>
      </c>
      <c r="E1120" s="1" t="s">
        <v>816</v>
      </c>
    </row>
    <row r="1121" spans="4:5">
      <c r="D1121" s="8">
        <v>86970</v>
      </c>
      <c r="E1121" s="1" t="s">
        <v>817</v>
      </c>
    </row>
    <row r="1122" spans="4:5">
      <c r="D1122" s="8">
        <v>86991</v>
      </c>
      <c r="E1122" s="1" t="s">
        <v>818</v>
      </c>
    </row>
    <row r="1123" spans="4:5">
      <c r="D1123" s="8">
        <v>86992</v>
      </c>
      <c r="E1123" s="1" t="s">
        <v>819</v>
      </c>
    </row>
    <row r="1124" spans="4:5">
      <c r="D1124" s="8">
        <v>86993</v>
      </c>
      <c r="E1124" s="1" t="s">
        <v>820</v>
      </c>
    </row>
    <row r="1125" spans="4:5">
      <c r="D1125" s="8">
        <v>86993</v>
      </c>
      <c r="E1125" s="1" t="s">
        <v>820</v>
      </c>
    </row>
    <row r="1126" spans="4:5">
      <c r="D1126" s="8">
        <v>87101</v>
      </c>
      <c r="E1126" s="1" t="s">
        <v>821</v>
      </c>
    </row>
    <row r="1127" spans="4:5">
      <c r="D1127" s="8">
        <v>87101</v>
      </c>
      <c r="E1127" s="1" t="s">
        <v>821</v>
      </c>
    </row>
    <row r="1128" spans="4:5">
      <c r="D1128" s="8">
        <v>87101</v>
      </c>
      <c r="E1128" s="1" t="s">
        <v>821</v>
      </c>
    </row>
    <row r="1129" spans="4:5">
      <c r="D1129" s="8">
        <v>87101</v>
      </c>
      <c r="E1129" s="1" t="s">
        <v>821</v>
      </c>
    </row>
    <row r="1130" spans="4:5">
      <c r="D1130" s="8">
        <v>87102</v>
      </c>
      <c r="E1130" s="1" t="s">
        <v>822</v>
      </c>
    </row>
    <row r="1131" spans="4:5">
      <c r="D1131" s="8">
        <v>87103</v>
      </c>
      <c r="E1131" s="1" t="s">
        <v>823</v>
      </c>
    </row>
    <row r="1132" spans="4:5">
      <c r="D1132" s="8">
        <v>87104</v>
      </c>
      <c r="E1132" s="1" t="s">
        <v>824</v>
      </c>
    </row>
    <row r="1133" spans="4:5">
      <c r="D1133" s="8">
        <v>87105</v>
      </c>
      <c r="E1133" s="1" t="s">
        <v>825</v>
      </c>
    </row>
    <row r="1134" spans="4:5">
      <c r="D1134" s="8">
        <v>87106</v>
      </c>
      <c r="E1134" s="1" t="s">
        <v>826</v>
      </c>
    </row>
    <row r="1135" spans="4:5">
      <c r="D1135" s="8">
        <v>87106</v>
      </c>
      <c r="E1135" s="1" t="s">
        <v>826</v>
      </c>
    </row>
    <row r="1136" spans="4:5">
      <c r="D1136" s="8">
        <v>87106</v>
      </c>
      <c r="E1136" s="1" t="s">
        <v>826</v>
      </c>
    </row>
    <row r="1137" spans="4:5">
      <c r="D1137" s="8">
        <v>87201</v>
      </c>
      <c r="E1137" s="1" t="s">
        <v>827</v>
      </c>
    </row>
    <row r="1138" spans="4:5">
      <c r="D1138" s="8">
        <v>87201</v>
      </c>
      <c r="E1138" s="1" t="s">
        <v>827</v>
      </c>
    </row>
    <row r="1139" spans="4:5">
      <c r="D1139" s="8">
        <v>87201</v>
      </c>
      <c r="E1139" s="1" t="s">
        <v>827</v>
      </c>
    </row>
    <row r="1140" spans="4:5">
      <c r="D1140" s="8">
        <v>87201</v>
      </c>
      <c r="E1140" s="1" t="s">
        <v>827</v>
      </c>
    </row>
    <row r="1141" spans="4:5">
      <c r="D1141" s="8">
        <v>87201</v>
      </c>
      <c r="E1141" s="1" t="s">
        <v>827</v>
      </c>
    </row>
    <row r="1142" spans="4:5">
      <c r="D1142" s="8">
        <v>87202</v>
      </c>
      <c r="E1142" s="1" t="s">
        <v>828</v>
      </c>
    </row>
    <row r="1143" spans="4:5">
      <c r="D1143" s="8">
        <v>87202</v>
      </c>
      <c r="E1143" s="1" t="s">
        <v>828</v>
      </c>
    </row>
    <row r="1144" spans="4:5">
      <c r="D1144" s="8">
        <v>87202</v>
      </c>
      <c r="E1144" s="1" t="s">
        <v>828</v>
      </c>
    </row>
    <row r="1145" spans="4:5">
      <c r="D1145" s="8">
        <v>87300</v>
      </c>
      <c r="E1145" s="1" t="s">
        <v>829</v>
      </c>
    </row>
    <row r="1146" spans="4:5">
      <c r="D1146" s="8">
        <v>87300</v>
      </c>
      <c r="E1146" s="1" t="s">
        <v>829</v>
      </c>
    </row>
    <row r="1147" spans="4:5">
      <c r="D1147" s="8">
        <v>87910</v>
      </c>
      <c r="E1147" s="1" t="s">
        <v>830</v>
      </c>
    </row>
    <row r="1148" spans="4:5">
      <c r="D1148" s="8">
        <v>87991</v>
      </c>
      <c r="E1148" s="1" t="s">
        <v>831</v>
      </c>
    </row>
    <row r="1149" spans="4:5">
      <c r="D1149" s="8">
        <v>87992</v>
      </c>
      <c r="E1149" s="1" t="s">
        <v>832</v>
      </c>
    </row>
    <row r="1150" spans="4:5">
      <c r="D1150" s="8">
        <v>87999</v>
      </c>
      <c r="E1150" s="1" t="s">
        <v>833</v>
      </c>
    </row>
    <row r="1151" spans="4:5">
      <c r="D1151" s="8">
        <v>88101</v>
      </c>
      <c r="E1151" s="1" t="s">
        <v>834</v>
      </c>
    </row>
    <row r="1152" spans="4:5">
      <c r="D1152" s="8">
        <v>88102</v>
      </c>
      <c r="E1152" s="1" t="s">
        <v>835</v>
      </c>
    </row>
    <row r="1153" spans="4:5">
      <c r="D1153" s="8">
        <v>88103</v>
      </c>
      <c r="E1153" s="1" t="s">
        <v>836</v>
      </c>
    </row>
    <row r="1154" spans="4:5">
      <c r="D1154" s="8">
        <v>88104</v>
      </c>
      <c r="E1154" s="1" t="s">
        <v>837</v>
      </c>
    </row>
    <row r="1155" spans="4:5">
      <c r="D1155" s="8">
        <v>88105</v>
      </c>
      <c r="E1155" s="1" t="s">
        <v>838</v>
      </c>
    </row>
    <row r="1156" spans="4:5">
      <c r="D1156" s="8">
        <v>88105</v>
      </c>
      <c r="E1156" s="1" t="s">
        <v>838</v>
      </c>
    </row>
    <row r="1157" spans="4:5">
      <c r="D1157" s="8">
        <v>88106</v>
      </c>
      <c r="E1157" s="1" t="s">
        <v>839</v>
      </c>
    </row>
    <row r="1158" spans="4:5">
      <c r="D1158" s="8">
        <v>88106</v>
      </c>
      <c r="E1158" s="1" t="s">
        <v>839</v>
      </c>
    </row>
    <row r="1159" spans="4:5">
      <c r="D1159" s="8">
        <v>88910</v>
      </c>
      <c r="E1159" s="1" t="s">
        <v>840</v>
      </c>
    </row>
    <row r="1160" spans="4:5">
      <c r="D1160" s="8">
        <v>88910</v>
      </c>
      <c r="E1160" s="1" t="s">
        <v>840</v>
      </c>
    </row>
    <row r="1161" spans="4:5">
      <c r="D1161" s="8">
        <v>88910</v>
      </c>
      <c r="E1161" s="1" t="s">
        <v>840</v>
      </c>
    </row>
    <row r="1162" spans="4:5">
      <c r="D1162" s="8">
        <v>88991</v>
      </c>
      <c r="E1162" s="1" t="s">
        <v>841</v>
      </c>
    </row>
    <row r="1163" spans="4:5">
      <c r="D1163" s="8">
        <v>88992</v>
      </c>
      <c r="E1163" s="1" t="s">
        <v>842</v>
      </c>
    </row>
    <row r="1164" spans="4:5">
      <c r="D1164" s="8">
        <v>88993</v>
      </c>
      <c r="E1164" s="1" t="s">
        <v>843</v>
      </c>
    </row>
    <row r="1165" spans="4:5">
      <c r="D1165" s="8">
        <v>88993</v>
      </c>
      <c r="E1165" s="1" t="s">
        <v>843</v>
      </c>
    </row>
    <row r="1166" spans="4:5">
      <c r="D1166" s="8">
        <v>88994</v>
      </c>
      <c r="E1166" s="1" t="s">
        <v>844</v>
      </c>
    </row>
    <row r="1167" spans="4:5">
      <c r="D1167" s="8">
        <v>88995</v>
      </c>
      <c r="E1167" s="1" t="s">
        <v>845</v>
      </c>
    </row>
    <row r="1168" spans="4:5">
      <c r="D1168" s="8">
        <v>88996</v>
      </c>
      <c r="E1168" s="1" t="s">
        <v>846</v>
      </c>
    </row>
    <row r="1169" spans="4:5">
      <c r="D1169" s="8">
        <v>88996</v>
      </c>
      <c r="E1169" s="1" t="s">
        <v>846</v>
      </c>
    </row>
    <row r="1170" spans="4:5">
      <c r="D1170" s="8">
        <v>90111</v>
      </c>
      <c r="E1170" s="1" t="s">
        <v>847</v>
      </c>
    </row>
    <row r="1171" spans="4:5">
      <c r="D1171" s="8">
        <v>90111</v>
      </c>
      <c r="E1171" s="1" t="s">
        <v>847</v>
      </c>
    </row>
    <row r="1172" spans="4:5">
      <c r="D1172" s="8">
        <v>90112</v>
      </c>
      <c r="E1172" s="1" t="s">
        <v>848</v>
      </c>
    </row>
    <row r="1173" spans="4:5">
      <c r="D1173" s="8">
        <v>90120</v>
      </c>
      <c r="E1173" s="1" t="s">
        <v>849</v>
      </c>
    </row>
    <row r="1174" spans="4:5">
      <c r="D1174" s="8">
        <v>90130</v>
      </c>
      <c r="E1174" s="1" t="s">
        <v>850</v>
      </c>
    </row>
    <row r="1175" spans="4:5">
      <c r="D1175" s="8">
        <v>90201</v>
      </c>
      <c r="E1175" s="1" t="s">
        <v>851</v>
      </c>
    </row>
    <row r="1176" spans="4:5">
      <c r="D1176" s="8">
        <v>90202</v>
      </c>
      <c r="E1176" s="1" t="s">
        <v>852</v>
      </c>
    </row>
    <row r="1177" spans="4:5">
      <c r="D1177" s="8">
        <v>90202</v>
      </c>
      <c r="E1177" s="1" t="s">
        <v>852</v>
      </c>
    </row>
    <row r="1178" spans="4:5">
      <c r="D1178" s="8">
        <v>90209</v>
      </c>
      <c r="E1178" s="1" t="s">
        <v>853</v>
      </c>
    </row>
    <row r="1179" spans="4:5">
      <c r="D1179" s="8">
        <v>90209</v>
      </c>
      <c r="E1179" s="1" t="s">
        <v>853</v>
      </c>
    </row>
    <row r="1180" spans="4:5">
      <c r="D1180" s="8">
        <v>90310</v>
      </c>
      <c r="E1180" s="1" t="s">
        <v>854</v>
      </c>
    </row>
    <row r="1181" spans="4:5">
      <c r="D1181" s="8">
        <v>90390</v>
      </c>
      <c r="E1181" s="1" t="s">
        <v>855</v>
      </c>
    </row>
    <row r="1182" spans="4:5">
      <c r="D1182" s="8">
        <v>91111</v>
      </c>
      <c r="E1182" s="1" t="s">
        <v>856</v>
      </c>
    </row>
    <row r="1183" spans="4:5">
      <c r="D1183" s="8">
        <v>91112</v>
      </c>
      <c r="E1183" s="1" t="s">
        <v>857</v>
      </c>
    </row>
    <row r="1184" spans="4:5">
      <c r="D1184" s="8">
        <v>91120</v>
      </c>
      <c r="E1184" s="1" t="s">
        <v>858</v>
      </c>
    </row>
    <row r="1185" spans="4:5">
      <c r="D1185" s="8">
        <v>91211</v>
      </c>
      <c r="E1185" s="1" t="s">
        <v>859</v>
      </c>
    </row>
    <row r="1186" spans="4:5">
      <c r="D1186" s="8">
        <v>91212</v>
      </c>
      <c r="E1186" s="1" t="s">
        <v>860</v>
      </c>
    </row>
    <row r="1187" spans="4:5">
      <c r="D1187" s="8">
        <v>91213</v>
      </c>
      <c r="E1187" s="1" t="s">
        <v>861</v>
      </c>
    </row>
    <row r="1188" spans="4:5">
      <c r="D1188" s="8">
        <v>91213</v>
      </c>
      <c r="E1188" s="1" t="s">
        <v>861</v>
      </c>
    </row>
    <row r="1189" spans="4:5">
      <c r="D1189" s="8">
        <v>91220</v>
      </c>
      <c r="E1189" s="1" t="s">
        <v>862</v>
      </c>
    </row>
    <row r="1190" spans="4:5">
      <c r="D1190" s="8">
        <v>91300</v>
      </c>
      <c r="E1190" s="1" t="s">
        <v>863</v>
      </c>
    </row>
    <row r="1191" spans="4:5">
      <c r="D1191" s="8">
        <v>91300</v>
      </c>
      <c r="E1191" s="1" t="s">
        <v>863</v>
      </c>
    </row>
    <row r="1192" spans="4:5">
      <c r="D1192" s="8">
        <v>91300</v>
      </c>
      <c r="E1192" s="1" t="s">
        <v>863</v>
      </c>
    </row>
    <row r="1193" spans="4:5">
      <c r="D1193" s="8">
        <v>91410</v>
      </c>
      <c r="E1193" s="1" t="s">
        <v>864</v>
      </c>
    </row>
    <row r="1194" spans="4:5">
      <c r="D1194" s="8">
        <v>91420</v>
      </c>
      <c r="E1194" s="1" t="s">
        <v>865</v>
      </c>
    </row>
    <row r="1195" spans="4:5">
      <c r="D1195" s="8">
        <v>92000</v>
      </c>
      <c r="E1195" s="1" t="s">
        <v>866</v>
      </c>
    </row>
    <row r="1196" spans="4:5">
      <c r="D1196" s="8">
        <v>93110</v>
      </c>
      <c r="E1196" s="1" t="s">
        <v>867</v>
      </c>
    </row>
    <row r="1197" spans="4:5">
      <c r="D1197" s="8">
        <v>93110</v>
      </c>
      <c r="E1197" s="1" t="s">
        <v>867</v>
      </c>
    </row>
    <row r="1198" spans="4:5">
      <c r="D1198" s="8">
        <v>93120</v>
      </c>
      <c r="E1198" s="1" t="s">
        <v>868</v>
      </c>
    </row>
    <row r="1199" spans="4:5">
      <c r="D1199" s="8">
        <v>93120</v>
      </c>
      <c r="E1199" s="1" t="s">
        <v>868</v>
      </c>
    </row>
    <row r="1200" spans="4:5">
      <c r="D1200" s="8">
        <v>93120</v>
      </c>
      <c r="E1200" s="1" t="s">
        <v>868</v>
      </c>
    </row>
    <row r="1201" spans="4:5">
      <c r="D1201" s="8">
        <v>93130</v>
      </c>
      <c r="E1201" s="1" t="s">
        <v>869</v>
      </c>
    </row>
    <row r="1202" spans="4:5">
      <c r="D1202" s="8">
        <v>93130</v>
      </c>
      <c r="E1202" s="1" t="s">
        <v>869</v>
      </c>
    </row>
    <row r="1203" spans="4:5">
      <c r="D1203" s="8">
        <v>93190</v>
      </c>
      <c r="E1203" s="1" t="s">
        <v>870</v>
      </c>
    </row>
    <row r="1204" spans="4:5">
      <c r="D1204" s="8">
        <v>93190</v>
      </c>
      <c r="E1204" s="1" t="s">
        <v>870</v>
      </c>
    </row>
    <row r="1205" spans="4:5">
      <c r="D1205" s="8">
        <v>93210</v>
      </c>
      <c r="E1205" s="1" t="s">
        <v>871</v>
      </c>
    </row>
    <row r="1206" spans="4:5">
      <c r="D1206" s="8">
        <v>93291</v>
      </c>
      <c r="E1206" s="1" t="s">
        <v>872</v>
      </c>
    </row>
    <row r="1207" spans="4:5">
      <c r="D1207" s="8">
        <v>93291</v>
      </c>
      <c r="E1207" s="1" t="s">
        <v>872</v>
      </c>
    </row>
    <row r="1208" spans="4:5">
      <c r="D1208" s="8">
        <v>93291</v>
      </c>
      <c r="E1208" s="1" t="s">
        <v>872</v>
      </c>
    </row>
    <row r="1209" spans="4:5">
      <c r="D1209" s="8">
        <v>93292</v>
      </c>
      <c r="E1209" s="1" t="s">
        <v>873</v>
      </c>
    </row>
    <row r="1210" spans="4:5">
      <c r="D1210" s="8">
        <v>93292</v>
      </c>
      <c r="E1210" s="1" t="s">
        <v>873</v>
      </c>
    </row>
    <row r="1211" spans="4:5">
      <c r="D1211" s="8">
        <v>93292</v>
      </c>
      <c r="E1211" s="1" t="s">
        <v>873</v>
      </c>
    </row>
    <row r="1212" spans="4:5">
      <c r="D1212" s="8">
        <v>93292</v>
      </c>
      <c r="E1212" s="1" t="s">
        <v>873</v>
      </c>
    </row>
    <row r="1213" spans="4:5">
      <c r="D1213" s="8">
        <v>94110</v>
      </c>
      <c r="E1213" s="1" t="s">
        <v>874</v>
      </c>
    </row>
    <row r="1214" spans="4:5">
      <c r="D1214" s="8">
        <v>94120</v>
      </c>
      <c r="E1214" s="1" t="s">
        <v>875</v>
      </c>
    </row>
    <row r="1215" spans="4:5">
      <c r="D1215" s="8">
        <v>94200</v>
      </c>
      <c r="E1215" s="1" t="s">
        <v>876</v>
      </c>
    </row>
    <row r="1216" spans="4:5">
      <c r="D1216" s="8">
        <v>94910</v>
      </c>
      <c r="E1216" s="1" t="s">
        <v>877</v>
      </c>
    </row>
    <row r="1217" spans="4:5">
      <c r="D1217" s="8">
        <v>94920</v>
      </c>
      <c r="E1217" s="1" t="s">
        <v>878</v>
      </c>
    </row>
    <row r="1218" spans="4:5">
      <c r="D1218" s="8">
        <v>94991</v>
      </c>
      <c r="E1218" s="1" t="s">
        <v>879</v>
      </c>
    </row>
    <row r="1219" spans="4:5">
      <c r="D1219" s="8">
        <v>94992</v>
      </c>
      <c r="E1219" s="1" t="s">
        <v>880</v>
      </c>
    </row>
    <row r="1220" spans="4:5">
      <c r="D1220" s="8">
        <v>95100</v>
      </c>
      <c r="E1220" s="1" t="s">
        <v>881</v>
      </c>
    </row>
    <row r="1221" spans="4:5">
      <c r="D1221" s="8">
        <v>95100</v>
      </c>
      <c r="E1221" s="1" t="s">
        <v>881</v>
      </c>
    </row>
    <row r="1222" spans="4:5">
      <c r="D1222" s="8">
        <v>95210</v>
      </c>
      <c r="E1222" s="1" t="s">
        <v>882</v>
      </c>
    </row>
    <row r="1223" spans="4:5">
      <c r="D1223" s="8">
        <v>95220</v>
      </c>
      <c r="E1223" s="1" t="s">
        <v>883</v>
      </c>
    </row>
    <row r="1224" spans="4:5">
      <c r="D1224" s="8">
        <v>95230</v>
      </c>
      <c r="E1224" s="1" t="s">
        <v>884</v>
      </c>
    </row>
    <row r="1225" spans="4:5">
      <c r="D1225" s="8">
        <v>95240</v>
      </c>
      <c r="E1225" s="1" t="s">
        <v>885</v>
      </c>
    </row>
    <row r="1226" spans="4:5">
      <c r="D1226" s="8">
        <v>95250</v>
      </c>
      <c r="E1226" s="1" t="s">
        <v>886</v>
      </c>
    </row>
    <row r="1227" spans="4:5">
      <c r="D1227" s="8">
        <v>95290</v>
      </c>
      <c r="E1227" s="1" t="s">
        <v>887</v>
      </c>
    </row>
    <row r="1228" spans="4:5">
      <c r="D1228" s="8">
        <v>95310</v>
      </c>
      <c r="E1228" s="1" t="s">
        <v>888</v>
      </c>
    </row>
    <row r="1229" spans="4:5">
      <c r="D1229" s="8">
        <v>95320</v>
      </c>
      <c r="E1229" s="1" t="s">
        <v>889</v>
      </c>
    </row>
    <row r="1230" spans="4:5">
      <c r="D1230" s="8">
        <v>95400</v>
      </c>
      <c r="E1230" s="1" t="s">
        <v>890</v>
      </c>
    </row>
    <row r="1231" spans="4:5">
      <c r="D1231" s="8">
        <v>96100</v>
      </c>
      <c r="E1231" s="1" t="s">
        <v>891</v>
      </c>
    </row>
    <row r="1232" spans="4:5">
      <c r="D1232" s="8">
        <v>96210</v>
      </c>
      <c r="E1232" s="1" t="s">
        <v>892</v>
      </c>
    </row>
    <row r="1233" spans="4:5">
      <c r="D1233" s="8">
        <v>96220</v>
      </c>
      <c r="E1233" s="1" t="s">
        <v>893</v>
      </c>
    </row>
    <row r="1234" spans="4:5">
      <c r="D1234" s="8">
        <v>96230</v>
      </c>
      <c r="E1234" s="1" t="s">
        <v>894</v>
      </c>
    </row>
    <row r="1235" spans="4:5">
      <c r="D1235" s="8">
        <v>96300</v>
      </c>
      <c r="E1235" s="1" t="s">
        <v>895</v>
      </c>
    </row>
    <row r="1236" spans="4:5">
      <c r="D1236" s="8">
        <v>96400</v>
      </c>
      <c r="E1236" s="1" t="s">
        <v>896</v>
      </c>
    </row>
    <row r="1237" spans="4:5">
      <c r="D1237" s="8">
        <v>96910</v>
      </c>
      <c r="E1237" s="1" t="s">
        <v>897</v>
      </c>
    </row>
    <row r="1238" spans="4:5">
      <c r="D1238" s="8">
        <v>96910</v>
      </c>
      <c r="E1238" s="1" t="s">
        <v>897</v>
      </c>
    </row>
    <row r="1239" spans="4:5">
      <c r="D1239" s="8">
        <v>96990</v>
      </c>
      <c r="E1239" s="1" t="s">
        <v>898</v>
      </c>
    </row>
    <row r="1240" spans="4:5">
      <c r="D1240" s="8">
        <v>97001</v>
      </c>
      <c r="E1240" s="1" t="s">
        <v>899</v>
      </c>
    </row>
    <row r="1241" spans="4:5">
      <c r="D1241" s="8">
        <v>97001</v>
      </c>
      <c r="E1241" s="1" t="s">
        <v>899</v>
      </c>
    </row>
    <row r="1242" spans="4:5">
      <c r="D1242" s="8">
        <v>97002</v>
      </c>
      <c r="E1242" s="1" t="s">
        <v>900</v>
      </c>
    </row>
    <row r="1243" spans="4:5">
      <c r="D1243" s="8">
        <v>98100</v>
      </c>
      <c r="E1243" s="1" t="s">
        <v>901</v>
      </c>
    </row>
    <row r="1244" spans="4:5">
      <c r="D1244" s="8">
        <v>98200</v>
      </c>
      <c r="E1244" s="1" t="s">
        <v>902</v>
      </c>
    </row>
    <row r="1245" spans="4:5">
      <c r="D1245" s="8">
        <v>99000</v>
      </c>
      <c r="E1245" s="1" t="s">
        <v>903</v>
      </c>
    </row>
  </sheetData>
  <sheetProtection algorithmName="SHA-512" hashValue="Rv2lXHalj8oV+LV+cOkkrBfruqrPCf7AFzWeuqeR6aX8AOixcc9ngswZiAy5d4OBJRFe6ojiHMEsA1yig18HYw==" saltValue="OIke16f2cLqDFT1nuYDqhQ==" spinCount="100000" sheet="1" objects="1" scenarios="1"/>
  <pageMargins left="0.7" right="0.7" top="0.78740157499999996" bottom="0.78740157499999996" header="0.3" footer="0.3"/>
  <pageSetup orientation="portrait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488B-B953-4D10-8419-E13411AD9761}">
  <sheetPr>
    <tabColor theme="2" tint="-0.499984740745262"/>
  </sheetPr>
  <dimension ref="A1:AC2000"/>
  <sheetViews>
    <sheetView showGridLines="0" workbookViewId="0">
      <pane ySplit="7" topLeftCell="A1246" activePane="bottomLeft" state="frozen"/>
      <selection activeCell="H11" sqref="H11"/>
      <selection pane="bottomLeft" activeCell="C8" sqref="C8:C1251"/>
    </sheetView>
  </sheetViews>
  <sheetFormatPr baseColWidth="10" defaultColWidth="11.453125" defaultRowHeight="12.5"/>
  <cols>
    <col min="1" max="1" width="11.26953125" style="1" customWidth="1"/>
    <col min="2" max="2" width="3.1796875" style="1" customWidth="1"/>
    <col min="3" max="3" width="15" style="140" customWidth="1"/>
    <col min="4" max="4" width="3.1796875" style="1" customWidth="1"/>
    <col min="5" max="5" width="15" style="1" customWidth="1"/>
    <col min="6" max="6" width="3.1796875" style="1" customWidth="1"/>
    <col min="7" max="7" width="30.7265625" style="1" customWidth="1"/>
    <col min="8" max="8" width="3.1796875" style="1" customWidth="1"/>
    <col min="9" max="9" width="9" style="1" customWidth="1"/>
    <col min="10" max="10" width="3.1796875" style="1" customWidth="1"/>
    <col min="11" max="11" width="16.26953125" style="1" customWidth="1"/>
    <col min="12" max="12" width="3.1796875" style="1" customWidth="1"/>
    <col min="13" max="13" width="12.7265625" style="1" customWidth="1"/>
    <col min="14" max="14" width="12.1796875" style="1" bestFit="1" customWidth="1"/>
    <col min="15" max="15" width="3.26953125" style="1" customWidth="1"/>
    <col min="16" max="16" width="12.7265625" style="1" customWidth="1"/>
    <col min="17" max="17" width="11.453125" style="1"/>
    <col min="18" max="18" width="3.26953125" style="1" customWidth="1"/>
    <col min="19" max="19" width="12.7265625" style="1" customWidth="1"/>
    <col min="20" max="20" width="11.453125" style="1"/>
    <col min="21" max="21" width="3.26953125" style="1" customWidth="1"/>
    <col min="22" max="22" width="12.7265625" style="1" customWidth="1"/>
    <col min="23" max="23" width="11.453125" style="1"/>
    <col min="24" max="24" width="3.26953125" style="1" customWidth="1"/>
    <col min="25" max="25" width="12.7265625" style="1" customWidth="1"/>
    <col min="26" max="26" width="11.453125" style="1"/>
    <col min="27" max="27" width="3.26953125" style="1" customWidth="1"/>
    <col min="28" max="28" width="12.7265625" style="1" customWidth="1"/>
    <col min="29" max="16384" width="11.453125" style="1"/>
  </cols>
  <sheetData>
    <row r="1" spans="1:29" ht="13">
      <c r="M1" s="100" t="s">
        <v>156</v>
      </c>
      <c r="N1" s="101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3"/>
    </row>
    <row r="2" spans="1:29" ht="13" thickBot="1">
      <c r="M2" s="104" t="str">
        <f>+M7</f>
        <v>Sektorkode</v>
      </c>
      <c r="N2" s="105"/>
      <c r="O2" s="106"/>
      <c r="P2" s="106" t="str">
        <f>+P7</f>
        <v>Næringskode</v>
      </c>
      <c r="Q2" s="105"/>
      <c r="R2" s="106"/>
      <c r="S2" s="106" t="str">
        <f>+S7</f>
        <v>Hovedtype sikkerhet (kategori 1 – 6)</v>
      </c>
      <c r="T2" s="105"/>
      <c r="U2" s="106"/>
      <c r="V2" s="106" t="str">
        <f>+V7</f>
        <v>Segment næringseiendomsengasjementer</v>
      </c>
      <c r="W2" s="105"/>
      <c r="X2" s="105"/>
      <c r="Y2" s="106" t="str">
        <f>+Y7</f>
        <v>SMB rabatt</v>
      </c>
      <c r="Z2" s="105"/>
      <c r="AA2" s="105"/>
      <c r="AB2" s="106" t="str">
        <f>+AB7</f>
        <v>Størrelsesparameter</v>
      </c>
      <c r="AC2" s="107"/>
    </row>
    <row r="3" spans="1:29" ht="13.5" thickBot="1">
      <c r="M3" s="108" t="str">
        <f>_xlfn.TEXTJOIN(", ",1,$N$8:$N$501)</f>
        <v/>
      </c>
      <c r="N3" s="109"/>
      <c r="O3" s="109"/>
      <c r="P3" s="110" t="str">
        <f>_xlfn.TEXTJOIN(", ",1,$Q$8:$Q$2000)</f>
        <v/>
      </c>
      <c r="Q3" s="109"/>
      <c r="R3" s="109"/>
      <c r="S3" s="110" t="str">
        <f>_xlfn.TEXTJOIN(", ",1,$T$8:$T$1001)</f>
        <v/>
      </c>
      <c r="T3" s="109"/>
      <c r="U3" s="109"/>
      <c r="V3" s="110" t="str">
        <f>_xlfn.TEXTJOIN(", ",1,$W$8:$W$1001)</f>
        <v/>
      </c>
      <c r="W3" s="109"/>
      <c r="X3" s="109"/>
      <c r="Y3" s="110" t="str">
        <f>_xlfn.TEXTJOIN(", ",1,$Z$8:$Z$1001)</f>
        <v/>
      </c>
      <c r="Z3" s="109"/>
      <c r="AA3" s="109"/>
      <c r="AB3" s="110" t="str">
        <f>_xlfn.TEXTJOIN(", ",1,$AC$8:$AC$1001)</f>
        <v/>
      </c>
      <c r="AC3" s="111"/>
    </row>
    <row r="4" spans="1:29" ht="13" thickBot="1"/>
    <row r="5" spans="1:29" ht="13.5" thickBot="1">
      <c r="A5" s="112" t="s">
        <v>157</v>
      </c>
      <c r="B5" s="113"/>
      <c r="C5" s="141"/>
      <c r="D5" s="113"/>
      <c r="E5" s="113"/>
      <c r="F5" s="113"/>
      <c r="G5" s="113"/>
      <c r="H5" s="113"/>
      <c r="I5" s="113"/>
      <c r="J5" s="113"/>
      <c r="K5" s="114"/>
      <c r="M5" s="112" t="s">
        <v>158</v>
      </c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4"/>
    </row>
    <row r="6" spans="1:29" ht="13" thickBot="1"/>
    <row r="7" spans="1:29" s="116" customFormat="1" ht="50.5" thickBot="1">
      <c r="A7" s="115" t="s">
        <v>77</v>
      </c>
      <c r="C7" s="142" t="s">
        <v>76</v>
      </c>
      <c r="D7" s="117"/>
      <c r="E7" s="27" t="s">
        <v>58</v>
      </c>
      <c r="F7" s="117"/>
      <c r="G7" s="27" t="s">
        <v>59</v>
      </c>
      <c r="H7" s="27"/>
      <c r="I7" s="27" t="s">
        <v>60</v>
      </c>
      <c r="J7" s="27"/>
      <c r="K7" s="27" t="s">
        <v>61</v>
      </c>
      <c r="M7" s="118" t="str">
        <f>+Tabell16[[#Headers],[Sektorkode]]</f>
        <v>Sektorkode</v>
      </c>
      <c r="N7" s="119" t="s">
        <v>159</v>
      </c>
      <c r="P7" s="118" t="str">
        <f>+Tabell3[[#Headers],[Næringskode]]</f>
        <v>Næringskode</v>
      </c>
      <c r="Q7" s="119" t="s">
        <v>159</v>
      </c>
      <c r="S7" s="118" t="str">
        <f>+Tabell8[[#Headers],[Hovedtype sikkerhet (kategori 1 – 6)]]</f>
        <v>Hovedtype sikkerhet (kategori 1 – 6)</v>
      </c>
      <c r="T7" s="119" t="s">
        <v>159</v>
      </c>
      <c r="V7" s="118" t="str">
        <f>+Tabell10[[#Headers],[Segment næringseiendomsengasjementer]]</f>
        <v>Segment næringseiendomsengasjementer</v>
      </c>
      <c r="W7" s="119" t="s">
        <v>159</v>
      </c>
      <c r="Y7" s="118" t="str">
        <f>+Tabell11[[#Headers],[SMB rabatt]]</f>
        <v>SMB rabatt</v>
      </c>
      <c r="Z7" s="119" t="s">
        <v>159</v>
      </c>
      <c r="AB7" s="118" t="str">
        <f>+Tabell12[[#Headers],[Størrelsesparameter]]</f>
        <v>Størrelsesparameter</v>
      </c>
      <c r="AC7" s="119" t="s">
        <v>159</v>
      </c>
    </row>
    <row r="8" spans="1:29" ht="14.5">
      <c r="A8">
        <v>1110</v>
      </c>
      <c r="C8" s="8">
        <v>1110</v>
      </c>
      <c r="D8" s="8"/>
      <c r="E8" s="1">
        <v>1</v>
      </c>
      <c r="F8" s="8"/>
      <c r="G8" s="1">
        <v>1</v>
      </c>
      <c r="H8" s="8"/>
      <c r="I8" s="1">
        <v>0</v>
      </c>
      <c r="K8" s="1">
        <v>1</v>
      </c>
      <c r="M8" s="1" cm="1">
        <f t="array" ref="M8">_xlfn.UNIQUE('01_engasjementer'!$K$8:$K$1048576,0,0)</f>
        <v>0</v>
      </c>
      <c r="N8" s="120" t="str">
        <f>IF(OR(M8="",M8=0),"",IF(ISERROR(VLOOKUP(M8+0,Tabell16[[#All],[Sektorkode]],1,0)),M8,""))</f>
        <v/>
      </c>
      <c r="P8" s="1" cm="1">
        <f t="array" ref="P8">_xlfn.UNIQUE('01_engasjementer'!$J$8:$J$1048576,0,0)</f>
        <v>0</v>
      </c>
      <c r="Q8" s="120" t="str">
        <f>IF(OR(P8="",P8=0),"",IF(ISERROR(VLOOKUP(P8+0,Tabell3[[#All],[Næringskode]],1,0)),P8,""))</f>
        <v/>
      </c>
      <c r="S8" s="1" cm="1">
        <f t="array" ref="S8">_xlfn.UNIQUE('01_engasjementer'!$P$8:$P$1048576,0,0)</f>
        <v>0</v>
      </c>
      <c r="T8" s="120" t="str">
        <f>IF(OR(S8="",S8=0),"",IF(ISERROR(VLOOKUP(S8+0,Tabell8[[#All],[Hovedtype sikkerhet (kategori 1 – 6)]],1,0)),S8,""))</f>
        <v/>
      </c>
      <c r="V8" s="1" cm="1">
        <f t="array" ref="V8">_xlfn.UNIQUE('01_engasjementer'!$W$8:$W$1048576,0,0)</f>
        <v>0</v>
      </c>
      <c r="W8" s="120" t="str">
        <f>IF(OR(V8="",V8=0),"",IF(ISERROR(VLOOKUP(V8+0,Tabell10[[#All],[Segment næringseiendomsengasjementer]],1,0)),V8,""))</f>
        <v/>
      </c>
      <c r="Y8" s="1" cm="1">
        <f t="array" ref="Y8">_xlfn.UNIQUE('01_engasjementer'!$AC$8:$AC$1048576,0,0)</f>
        <v>0</v>
      </c>
      <c r="Z8" s="120" t="str">
        <f>IF(OR(Y8="",Y8=0),"",IF(ISERROR(VLOOKUP(Y8+0,Tabell11[[#All],[SMB rabatt]],1,0)),Y8,""))</f>
        <v/>
      </c>
      <c r="AB8" s="1" cm="1">
        <f t="array" ref="AB8">_xlfn.UNIQUE('01_engasjementer'!$AD$8:$AD$1048576,0,0)</f>
        <v>0</v>
      </c>
      <c r="AC8" s="120" t="str">
        <f>IF(OR(AB8="",AB8=0),"",IF(ISERROR(VLOOKUP(AB8+0,Tabell12[[#All],[Størrelsesparameter]],1,0)),AB8,""))</f>
        <v/>
      </c>
    </row>
    <row r="9" spans="1:29" ht="14.5">
      <c r="A9">
        <v>1120</v>
      </c>
      <c r="C9" s="8">
        <v>1120</v>
      </c>
      <c r="D9" s="8"/>
      <c r="E9" s="1">
        <v>2</v>
      </c>
      <c r="F9" s="8"/>
      <c r="G9" s="1">
        <v>2</v>
      </c>
      <c r="I9" s="1">
        <v>1</v>
      </c>
      <c r="K9" s="1">
        <v>2</v>
      </c>
      <c r="N9" s="120" t="str">
        <f>IF(OR(M9="",M9=0),"",IF(ISERROR(VLOOKUP(M9+0,Tabell16[[#All],[Sektorkode]],1,0)),M9,""))</f>
        <v/>
      </c>
      <c r="Q9" s="120" t="str">
        <f>IF(OR(P9="",P9=0),"",IF(ISERROR(VLOOKUP(P9+0,Tabell3[[#All],[Næringskode]],1,0)),P9,""))</f>
        <v/>
      </c>
      <c r="T9" s="120" t="str">
        <f>IF(OR(S9="",S9=0),"",IF(ISERROR(VLOOKUP(S9+0,Tabell8[[#All],[Hovedtype sikkerhet (kategori 1 – 6)]],1,0)),S9,""))</f>
        <v/>
      </c>
      <c r="W9" s="120" t="str">
        <f>IF(OR(V9="",V9=0),"",IF(ISERROR(VLOOKUP(V9+0,Tabell10[[#All],[Segment næringseiendomsengasjementer]],1,0)),V9,""))</f>
        <v/>
      </c>
      <c r="Z9" s="120" t="str">
        <f>IF(OR(Y9="",Y9=0),"",IF(ISERROR(VLOOKUP(Y9+0,Tabell11[[#All],[SMB rabatt]],1,0)),Y9,""))</f>
        <v/>
      </c>
      <c r="AC9" s="120" t="str">
        <f>IF(OR(AB9="",AB9=0),"",IF(ISERROR(VLOOKUP(AB9+0,Tabell12[[#All],[Størrelsesparameter]],1,0)),AB9,""))</f>
        <v/>
      </c>
    </row>
    <row r="10" spans="1:29" ht="14.5">
      <c r="A10">
        <v>1510</v>
      </c>
      <c r="C10" s="8">
        <v>1130</v>
      </c>
      <c r="D10" s="8"/>
      <c r="E10" s="1">
        <v>3</v>
      </c>
      <c r="F10" s="8"/>
      <c r="G10" s="1">
        <v>3</v>
      </c>
      <c r="N10" s="120" t="str">
        <f>IF(OR(M10="",M10=0),"",IF(ISERROR(VLOOKUP(M10+0,Tabell16[[#All],[Sektorkode]],1,0)),M10,""))</f>
        <v/>
      </c>
      <c r="Q10" s="120" t="str">
        <f>IF(OR(P10="",P10=0),"",IF(ISERROR(VLOOKUP(P10+0,Tabell3[[#All],[Næringskode]],1,0)),P10,""))</f>
        <v/>
      </c>
      <c r="T10" s="120" t="str">
        <f>IF(OR(S10="",S10=0),"",IF(ISERROR(VLOOKUP(S10+0,Tabell8[[#All],[Hovedtype sikkerhet (kategori 1 – 6)]],1,0)),S10,""))</f>
        <v/>
      </c>
      <c r="W10" s="120" t="str">
        <f>IF(OR(V10="",V10=0),"",IF(ISERROR(VLOOKUP(V10+0,Tabell10[[#All],[Segment næringseiendomsengasjementer]],1,0)),V10,""))</f>
        <v/>
      </c>
      <c r="Z10" s="120" t="str">
        <f>IF(OR(Y10="",Y10=0),"",IF(ISERROR(VLOOKUP(Y10+0,Tabell11[[#All],[SMB rabatt]],1,0)),Y10,""))</f>
        <v/>
      </c>
      <c r="AC10" s="120" t="str">
        <f>IF(OR(AB10="",AB10=0),"",IF(ISERROR(VLOOKUP(AB10+0,Tabell12[[#All],[Størrelsesparameter]],1,0)),AB10,""))</f>
        <v/>
      </c>
    </row>
    <row r="11" spans="1:29" ht="14.5">
      <c r="A11">
        <v>1520</v>
      </c>
      <c r="C11" s="8">
        <v>1130</v>
      </c>
      <c r="D11" s="8"/>
      <c r="E11" s="1">
        <v>4</v>
      </c>
      <c r="F11" s="8"/>
      <c r="G11" s="1">
        <v>4</v>
      </c>
      <c r="N11" s="120" t="str">
        <f>IF(OR(M11="",M11=0),"",IF(ISERROR(VLOOKUP(M11+0,Tabell16[[#All],[Sektorkode]],1,0)),M11,""))</f>
        <v/>
      </c>
      <c r="Q11" s="120" t="str">
        <f>IF(OR(P11="",P11=0),"",IF(ISERROR(VLOOKUP(P11+0,Tabell3[[#All],[Næringskode]],1,0)),P11,""))</f>
        <v/>
      </c>
      <c r="T11" s="120" t="str">
        <f>IF(OR(S11="",S11=0),"",IF(ISERROR(VLOOKUP(S11+0,Tabell8[[#All],[Hovedtype sikkerhet (kategori 1 – 6)]],1,0)),S11,""))</f>
        <v/>
      </c>
      <c r="W11" s="120" t="str">
        <f>IF(OR(V11="",V11=0),"",IF(ISERROR(VLOOKUP(V11+0,Tabell10[[#All],[Segment næringseiendomsengasjementer]],1,0)),V11,""))</f>
        <v/>
      </c>
      <c r="Z11" s="120" t="str">
        <f>IF(OR(Y11="",Y11=0),"",IF(ISERROR(VLOOKUP(Y11+0,Tabell11[[#All],[SMB rabatt]],1,0)),Y11,""))</f>
        <v/>
      </c>
      <c r="AC11" s="120" t="str">
        <f>IF(OR(AB11="",AB11=0),"",IF(ISERROR(VLOOKUP(AB11+0,Tabell12[[#All],[Størrelsesparameter]],1,0)),AB11,""))</f>
        <v/>
      </c>
    </row>
    <row r="12" spans="1:29" ht="14.5">
      <c r="A12">
        <v>2100</v>
      </c>
      <c r="C12" s="8">
        <v>1130</v>
      </c>
      <c r="D12" s="8"/>
      <c r="E12" s="1">
        <v>5</v>
      </c>
      <c r="F12" s="8"/>
      <c r="G12" s="1">
        <v>5</v>
      </c>
      <c r="K12" s="8"/>
      <c r="N12" s="120" t="str">
        <f>IF(OR(M12="",M12=0),"",IF(ISERROR(VLOOKUP(M12+0,Tabell16[[#All],[Sektorkode]],1,0)),M12,""))</f>
        <v/>
      </c>
      <c r="Q12" s="120" t="str">
        <f>IF(OR(P12="",P12=0),"",IF(ISERROR(VLOOKUP(P12+0,Tabell3[[#All],[Næringskode]],1,0)),P12,""))</f>
        <v/>
      </c>
      <c r="T12" s="120" t="str">
        <f>IF(OR(S12="",S12=0),"",IF(ISERROR(VLOOKUP(S12+0,Tabell8[[#All],[Hovedtype sikkerhet (kategori 1 – 6)]],1,0)),S12,""))</f>
        <v/>
      </c>
      <c r="W12" s="120" t="str">
        <f>IF(OR(V12="",V12=0),"",IF(ISERROR(VLOOKUP(V12+0,Tabell10[[#All],[Segment næringseiendomsengasjementer]],1,0)),V12,""))</f>
        <v/>
      </c>
      <c r="Z12" s="120" t="str">
        <f>IF(OR(Y12="",Y12=0),"",IF(ISERROR(VLOOKUP(Y12+0,Tabell11[[#All],[SMB rabatt]],1,0)),Y12,""))</f>
        <v/>
      </c>
      <c r="AC12" s="120" t="str">
        <f>IF(OR(AB12="",AB12=0),"",IF(ISERROR(VLOOKUP(AB12+0,Tabell12[[#All],[Størrelsesparameter]],1,0)),AB12,""))</f>
        <v/>
      </c>
    </row>
    <row r="13" spans="1:29" ht="14.5">
      <c r="A13">
        <v>2300</v>
      </c>
      <c r="C13" s="8">
        <v>1140</v>
      </c>
      <c r="D13" s="8"/>
      <c r="E13" s="1">
        <v>6</v>
      </c>
      <c r="F13" s="8"/>
      <c r="G13" s="8"/>
      <c r="K13" s="8"/>
      <c r="N13" s="120" t="str">
        <f>IF(OR(M13="",M13=0),"",IF(ISERROR(VLOOKUP(M13+0,Tabell16[[#All],[Sektorkode]],1,0)),M13,""))</f>
        <v/>
      </c>
      <c r="Q13" s="120" t="str">
        <f>IF(OR(P13="",P13=0),"",IF(ISERROR(VLOOKUP(P13+0,Tabell3[[#All],[Næringskode]],1,0)),P13,""))</f>
        <v/>
      </c>
      <c r="T13" s="120" t="str">
        <f>IF(OR(S13="",S13=0),"",IF(ISERROR(VLOOKUP(S13+0,Tabell8[[#All],[Hovedtype sikkerhet (kategori 1 – 6)]],1,0)),S13,""))</f>
        <v/>
      </c>
      <c r="W13" s="120" t="str">
        <f>IF(OR(V13="",V13=0),"",IF(ISERROR(VLOOKUP(V13+0,Tabell10[[#All],[Segment næringseiendomsengasjementer]],1,0)),V13,""))</f>
        <v/>
      </c>
      <c r="Z13" s="120" t="str">
        <f>IF(OR(Y13="",Y13=0),"",IF(ISERROR(VLOOKUP(Y13+0,Tabell11[[#All],[SMB rabatt]],1,0)),Y13,""))</f>
        <v/>
      </c>
      <c r="AC13" s="120" t="str">
        <f>IF(OR(AB13="",AB13=0),"",IF(ISERROR(VLOOKUP(AB13+0,Tabell12[[#All],[Størrelsesparameter]],1,0)),AB13,""))</f>
        <v/>
      </c>
    </row>
    <row r="14" spans="1:29" ht="14.5">
      <c r="A14">
        <v>2500</v>
      </c>
      <c r="C14" s="8">
        <v>1150</v>
      </c>
      <c r="D14" s="8"/>
      <c r="F14" s="8"/>
      <c r="G14" s="8"/>
      <c r="H14" s="8"/>
      <c r="I14" s="8"/>
      <c r="J14" s="8"/>
      <c r="K14" s="8"/>
      <c r="N14" s="120" t="str">
        <f>IF(OR(M14="",M14=0),"",IF(ISERROR(VLOOKUP(M14+0,Tabell16[[#All],[Sektorkode]],1,0)),M14,""))</f>
        <v/>
      </c>
      <c r="Q14" s="120" t="str">
        <f>IF(OR(P14="",P14=0),"",IF(ISERROR(VLOOKUP(P14+0,Tabell3[[#All],[Næringskode]],1,0)),P14,""))</f>
        <v/>
      </c>
      <c r="T14" s="120" t="str">
        <f>IF(OR(S14="",S14=0),"",IF(ISERROR(VLOOKUP(S14+0,Tabell8[[#All],[Hovedtype sikkerhet (kategori 1 – 6)]],1,0)),S14,""))</f>
        <v/>
      </c>
      <c r="W14" s="120" t="str">
        <f>IF(OR(V14="",V14=0),"",IF(ISERROR(VLOOKUP(V14+0,Tabell10[[#All],[Segment næringseiendomsengasjementer]],1,0)),V14,""))</f>
        <v/>
      </c>
      <c r="Z14" s="120" t="str">
        <f>IF(OR(Y14="",Y14=0),"",IF(ISERROR(VLOOKUP(Y14+0,Tabell11[[#All],[SMB rabatt]],1,0)),Y14,""))</f>
        <v/>
      </c>
      <c r="AC14" s="120" t="str">
        <f>IF(OR(AB14="",AB14=0),"",IF(ISERROR(VLOOKUP(AB14+0,Tabell12[[#All],[Størrelsesparameter]],1,0)),AB14,""))</f>
        <v/>
      </c>
    </row>
    <row r="15" spans="1:29" ht="14.5">
      <c r="A15">
        <v>3100</v>
      </c>
      <c r="C15" s="8">
        <v>1160</v>
      </c>
      <c r="D15" s="8"/>
      <c r="E15" s="8"/>
      <c r="F15" s="8"/>
      <c r="G15" s="8"/>
      <c r="H15" s="8"/>
      <c r="I15" s="8"/>
      <c r="J15" s="8"/>
      <c r="K15" s="8"/>
      <c r="N15" s="120" t="str">
        <f>IF(OR(M15="",M15=0),"",IF(ISERROR(VLOOKUP(M15+0,Tabell16[[#All],[Sektorkode]],1,0)),M15,""))</f>
        <v/>
      </c>
      <c r="Q15" s="120" t="str">
        <f>IF(OR(P15="",P15=0),"",IF(ISERROR(VLOOKUP(P15+0,Tabell3[[#All],[Næringskode]],1,0)),P15,""))</f>
        <v/>
      </c>
      <c r="T15" s="120" t="str">
        <f>IF(OR(S15="",S15=0),"",IF(ISERROR(VLOOKUP(S15+0,Tabell8[[#All],[Hovedtype sikkerhet (kategori 1 – 6)]],1,0)),S15,""))</f>
        <v/>
      </c>
      <c r="W15" s="120" t="str">
        <f>IF(OR(V15="",V15=0),"",IF(ISERROR(VLOOKUP(V15+0,Tabell10[[#All],[Segment næringseiendomsengasjementer]],1,0)),V15,""))</f>
        <v/>
      </c>
      <c r="Z15" s="120" t="str">
        <f>IF(OR(Y15="",Y15=0),"",IF(ISERROR(VLOOKUP(Y15+0,Tabell11[[#All],[SMB rabatt]],1,0)),Y15,""))</f>
        <v/>
      </c>
      <c r="AC15" s="120" t="str">
        <f>IF(OR(AB15="",AB15=0),"",IF(ISERROR(VLOOKUP(AB15+0,Tabell12[[#All],[Størrelsesparameter]],1,0)),AB15,""))</f>
        <v/>
      </c>
    </row>
    <row r="16" spans="1:29" ht="14.5">
      <c r="A16">
        <v>3200</v>
      </c>
      <c r="C16" s="8">
        <v>1190</v>
      </c>
      <c r="D16" s="8"/>
      <c r="E16" s="8"/>
      <c r="F16" s="8"/>
      <c r="G16" s="8"/>
      <c r="H16" s="8"/>
      <c r="I16" s="8"/>
      <c r="J16" s="8"/>
      <c r="K16" s="8"/>
      <c r="N16" s="120" t="str">
        <f>IF(OR(M16="",M16=0),"",IF(ISERROR(VLOOKUP(M16+0,Tabell16[[#All],[Sektorkode]],1,0)),M16,""))</f>
        <v/>
      </c>
      <c r="Q16" s="120" t="str">
        <f>IF(OR(P16="",P16=0),"",IF(ISERROR(VLOOKUP(P16+0,Tabell3[[#All],[Næringskode]],1,0)),P16,""))</f>
        <v/>
      </c>
      <c r="T16" s="120" t="str">
        <f>IF(OR(S16="",S16=0),"",IF(ISERROR(VLOOKUP(S16+0,Tabell8[[#All],[Hovedtype sikkerhet (kategori 1 – 6)]],1,0)),S16,""))</f>
        <v/>
      </c>
      <c r="W16" s="120" t="str">
        <f>IF(OR(V16="",V16=0),"",IF(ISERROR(VLOOKUP(V16+0,Tabell10[[#All],[Segment næringseiendomsengasjementer]],1,0)),V16,""))</f>
        <v/>
      </c>
      <c r="Z16" s="120" t="str">
        <f>IF(OR(Y16="",Y16=0),"",IF(ISERROR(VLOOKUP(Y16+0,Tabell11[[#All],[SMB rabatt]],1,0)),Y16,""))</f>
        <v/>
      </c>
      <c r="AC16" s="120" t="str">
        <f>IF(OR(AB16="",AB16=0),"",IF(ISERROR(VLOOKUP(AB16+0,Tabell12[[#All],[Størrelsesparameter]],1,0)),AB16,""))</f>
        <v/>
      </c>
    </row>
    <row r="17" spans="1:29" ht="14.5">
      <c r="A17">
        <v>3500</v>
      </c>
      <c r="C17" s="8">
        <v>1210</v>
      </c>
      <c r="D17" s="8"/>
      <c r="E17" s="8"/>
      <c r="F17" s="8"/>
      <c r="G17" s="8"/>
      <c r="H17" s="8"/>
      <c r="I17" s="8"/>
      <c r="J17" s="8"/>
      <c r="K17" s="8"/>
      <c r="N17" s="120" t="str">
        <f>IF(OR(M17="",M17=0),"",IF(ISERROR(VLOOKUP(M17+0,Tabell16[[#All],[Sektorkode]],1,0)),M17,""))</f>
        <v/>
      </c>
      <c r="Q17" s="120" t="str">
        <f>IF(OR(P17="",P17=0),"",IF(ISERROR(VLOOKUP(P17+0,Tabell3[[#All],[Næringskode]],1,0)),P17,""))</f>
        <v/>
      </c>
      <c r="T17" s="120" t="str">
        <f>IF(OR(S17="",S17=0),"",IF(ISERROR(VLOOKUP(S17+0,Tabell8[[#All],[Hovedtype sikkerhet (kategori 1 – 6)]],1,0)),S17,""))</f>
        <v/>
      </c>
      <c r="W17" s="120" t="str">
        <f>IF(OR(V17="",V17=0),"",IF(ISERROR(VLOOKUP(V17+0,Tabell10[[#All],[Segment næringseiendomsengasjementer]],1,0)),V17,""))</f>
        <v/>
      </c>
      <c r="Z17" s="120" t="str">
        <f>IF(OR(Y17="",Y17=0),"",IF(ISERROR(VLOOKUP(Y17+0,Tabell11[[#All],[SMB rabatt]],1,0)),Y17,""))</f>
        <v/>
      </c>
      <c r="AC17" s="120" t="str">
        <f>IF(OR(AB17="",AB17=0),"",IF(ISERROR(VLOOKUP(AB17+0,Tabell12[[#All],[Størrelsesparameter]],1,0)),AB17,""))</f>
        <v/>
      </c>
    </row>
    <row r="18" spans="1:29" ht="14.5">
      <c r="A18">
        <v>3600</v>
      </c>
      <c r="C18" s="8">
        <v>1220</v>
      </c>
      <c r="D18" s="8"/>
      <c r="E18" s="8"/>
      <c r="F18" s="8"/>
      <c r="G18" s="8"/>
      <c r="H18" s="8"/>
      <c r="I18" s="8"/>
      <c r="J18" s="8"/>
      <c r="K18" s="8"/>
      <c r="N18" s="120" t="str">
        <f>IF(OR(M18="",M18=0),"",IF(ISERROR(VLOOKUP(M18+0,Tabell16[[#All],[Sektorkode]],1,0)),M18,""))</f>
        <v/>
      </c>
      <c r="Q18" s="120" t="str">
        <f>IF(OR(P18="",P18=0),"",IF(ISERROR(VLOOKUP(P18+0,Tabell3[[#All],[Næringskode]],1,0)),P18,""))</f>
        <v/>
      </c>
      <c r="T18" s="120" t="str">
        <f>IF(OR(S18="",S18=0),"",IF(ISERROR(VLOOKUP(S18+0,Tabell8[[#All],[Hovedtype sikkerhet (kategori 1 – 6)]],1,0)),S18,""))</f>
        <v/>
      </c>
      <c r="W18" s="120" t="str">
        <f>IF(OR(V18="",V18=0),"",IF(ISERROR(VLOOKUP(V18+0,Tabell10[[#All],[Segment næringseiendomsengasjementer]],1,0)),V18,""))</f>
        <v/>
      </c>
      <c r="Z18" s="120" t="str">
        <f>IF(OR(Y18="",Y18=0),"",IF(ISERROR(VLOOKUP(Y18+0,Tabell11[[#All],[SMB rabatt]],1,0)),Y18,""))</f>
        <v/>
      </c>
      <c r="AC18" s="120" t="str">
        <f>IF(OR(AB18="",AB18=0),"",IF(ISERROR(VLOOKUP(AB18+0,Tabell12[[#All],[Størrelsesparameter]],1,0)),AB18,""))</f>
        <v/>
      </c>
    </row>
    <row r="19" spans="1:29" ht="14.5">
      <c r="A19">
        <v>3900</v>
      </c>
      <c r="C19" s="8">
        <v>1230</v>
      </c>
      <c r="D19" s="8"/>
      <c r="E19" s="8"/>
      <c r="F19" s="8"/>
      <c r="G19" s="8"/>
      <c r="H19" s="8"/>
      <c r="I19" s="8"/>
      <c r="J19" s="8"/>
      <c r="K19" s="8"/>
      <c r="N19" s="120" t="str">
        <f>IF(OR(M19="",M19=0),"",IF(ISERROR(VLOOKUP(M19+0,Tabell16[[#All],[Sektorkode]],1,0)),M19,""))</f>
        <v/>
      </c>
      <c r="Q19" s="120" t="str">
        <f>IF(OR(P19="",P19=0),"",IF(ISERROR(VLOOKUP(P19+0,Tabell3[[#All],[Næringskode]],1,0)),P19,""))</f>
        <v/>
      </c>
      <c r="T19" s="120" t="str">
        <f>IF(OR(S19="",S19=0),"",IF(ISERROR(VLOOKUP(S19+0,Tabell8[[#All],[Hovedtype sikkerhet (kategori 1 – 6)]],1,0)),S19,""))</f>
        <v/>
      </c>
      <c r="W19" s="120" t="str">
        <f>IF(OR(V19="",V19=0),"",IF(ISERROR(VLOOKUP(V19+0,Tabell10[[#All],[Segment næringseiendomsengasjementer]],1,0)),V19,""))</f>
        <v/>
      </c>
      <c r="Z19" s="120" t="str">
        <f>IF(OR(Y19="",Y19=0),"",IF(ISERROR(VLOOKUP(Y19+0,Tabell11[[#All],[SMB rabatt]],1,0)),Y19,""))</f>
        <v/>
      </c>
      <c r="AC19" s="120" t="str">
        <f>IF(OR(AB19="",AB19=0),"",IF(ISERROR(VLOOKUP(AB19+0,Tabell12[[#All],[Størrelsesparameter]],1,0)),AB19,""))</f>
        <v/>
      </c>
    </row>
    <row r="20" spans="1:29" ht="14.5">
      <c r="A20">
        <v>4100</v>
      </c>
      <c r="C20" s="8">
        <v>1240</v>
      </c>
      <c r="D20" s="8"/>
      <c r="E20" s="8"/>
      <c r="F20" s="8"/>
      <c r="G20" s="8"/>
      <c r="H20" s="8"/>
      <c r="I20" s="8"/>
      <c r="J20" s="8"/>
      <c r="K20" s="8"/>
      <c r="N20" s="120" t="str">
        <f>IF(OR(M20="",M20=0),"",IF(ISERROR(VLOOKUP(M20+0,Tabell16[[#All],[Sektorkode]],1,0)),M20,""))</f>
        <v/>
      </c>
      <c r="Q20" s="120" t="str">
        <f>IF(OR(P20="",P20=0),"",IF(ISERROR(VLOOKUP(P20+0,Tabell3[[#All],[Næringskode]],1,0)),P20,""))</f>
        <v/>
      </c>
      <c r="T20" s="120" t="str">
        <f>IF(OR(S20="",S20=0),"",IF(ISERROR(VLOOKUP(S20+0,Tabell8[[#All],[Hovedtype sikkerhet (kategori 1 – 6)]],1,0)),S20,""))</f>
        <v/>
      </c>
      <c r="W20" s="120" t="str">
        <f>IF(OR(V20="",V20=0),"",IF(ISERROR(VLOOKUP(V20+0,Tabell10[[#All],[Segment næringseiendomsengasjementer]],1,0)),V20,""))</f>
        <v/>
      </c>
      <c r="Z20" s="120" t="str">
        <f>IF(OR(Y20="",Y20=0),"",IF(ISERROR(VLOOKUP(Y20+0,Tabell11[[#All],[SMB rabatt]],1,0)),Y20,""))</f>
        <v/>
      </c>
      <c r="AC20" s="120" t="str">
        <f>IF(OR(AB20="",AB20=0),"",IF(ISERROR(VLOOKUP(AB20+0,Tabell12[[#All],[Størrelsesparameter]],1,0)),AB20,""))</f>
        <v/>
      </c>
    </row>
    <row r="21" spans="1:29" ht="14.5">
      <c r="A21">
        <v>4300</v>
      </c>
      <c r="C21" s="8">
        <v>1250</v>
      </c>
      <c r="D21" s="8"/>
      <c r="E21" s="8"/>
      <c r="F21" s="8"/>
      <c r="G21" s="8"/>
      <c r="H21" s="8"/>
      <c r="I21" s="8"/>
      <c r="J21" s="8"/>
      <c r="K21" s="8"/>
      <c r="N21" s="120" t="str">
        <f>IF(OR(M21="",M21=0),"",IF(ISERROR(VLOOKUP(M21+0,Tabell16[[#All],[Sektorkode]],1,0)),M21,""))</f>
        <v/>
      </c>
      <c r="Q21" s="120" t="str">
        <f>IF(OR(P21="",P21=0),"",IF(ISERROR(VLOOKUP(P21+0,Tabell3[[#All],[Næringskode]],1,0)),P21,""))</f>
        <v/>
      </c>
      <c r="T21" s="120" t="str">
        <f>IF(OR(S21="",S21=0),"",IF(ISERROR(VLOOKUP(S21+0,Tabell8[[#All],[Hovedtype sikkerhet (kategori 1 – 6)]],1,0)),S21,""))</f>
        <v/>
      </c>
      <c r="W21" s="120" t="str">
        <f>IF(OR(V21="",V21=0),"",IF(ISERROR(VLOOKUP(V21+0,Tabell10[[#All],[Segment næringseiendomsengasjementer]],1,0)),V21,""))</f>
        <v/>
      </c>
      <c r="Z21" s="120" t="str">
        <f>IF(OR(Y21="",Y21=0),"",IF(ISERROR(VLOOKUP(Y21+0,Tabell11[[#All],[SMB rabatt]],1,0)),Y21,""))</f>
        <v/>
      </c>
      <c r="AC21" s="120" t="str">
        <f>IF(OR(AB21="",AB21=0),"",IF(ISERROR(VLOOKUP(AB21+0,Tabell12[[#All],[Størrelsesparameter]],1,0)),AB21,""))</f>
        <v/>
      </c>
    </row>
    <row r="22" spans="1:29" ht="14.5">
      <c r="A22">
        <v>4500</v>
      </c>
      <c r="C22" s="8">
        <v>1260</v>
      </c>
      <c r="D22" s="8"/>
      <c r="E22" s="8"/>
      <c r="F22" s="8"/>
      <c r="G22" s="8"/>
      <c r="H22" s="8"/>
      <c r="I22" s="8"/>
      <c r="J22" s="8"/>
      <c r="K22" s="8"/>
      <c r="N22" s="120" t="str">
        <f>IF(OR(M22="",M22=0),"",IF(ISERROR(VLOOKUP(M22+0,Tabell16[[#All],[Sektorkode]],1,0)),M22,""))</f>
        <v/>
      </c>
      <c r="Q22" s="120" t="str">
        <f>IF(OR(P22="",P22=0),"",IF(ISERROR(VLOOKUP(P22+0,Tabell3[[#All],[Næringskode]],1,0)),P22,""))</f>
        <v/>
      </c>
      <c r="T22" s="120" t="str">
        <f>IF(OR(S22="",S22=0),"",IF(ISERROR(VLOOKUP(S22+0,Tabell8[[#All],[Hovedtype sikkerhet (kategori 1 – 6)]],1,0)),S22,""))</f>
        <v/>
      </c>
      <c r="W22" s="120" t="str">
        <f>IF(OR(V22="",V22=0),"",IF(ISERROR(VLOOKUP(V22+0,Tabell10[[#All],[Segment næringseiendomsengasjementer]],1,0)),V22,""))</f>
        <v/>
      </c>
      <c r="Z22" s="120" t="str">
        <f>IF(OR(Y22="",Y22=0),"",IF(ISERROR(VLOOKUP(Y22+0,Tabell11[[#All],[SMB rabatt]],1,0)),Y22,""))</f>
        <v/>
      </c>
      <c r="AC22" s="120" t="str">
        <f>IF(OR(AB22="",AB22=0),"",IF(ISERROR(VLOOKUP(AB22+0,Tabell12[[#All],[Størrelsesparameter]],1,0)),AB22,""))</f>
        <v/>
      </c>
    </row>
    <row r="23" spans="1:29" ht="14.5">
      <c r="A23">
        <v>4900</v>
      </c>
      <c r="C23" s="8">
        <v>1270</v>
      </c>
      <c r="D23" s="8"/>
      <c r="E23" s="8"/>
      <c r="F23" s="8"/>
      <c r="G23" s="8"/>
      <c r="H23" s="8"/>
      <c r="I23" s="8"/>
      <c r="J23" s="8"/>
      <c r="K23" s="8"/>
      <c r="N23" s="120" t="str">
        <f>IF(OR(M23="",M23=0),"",IF(ISERROR(VLOOKUP(M23+0,Tabell16[[#All],[Sektorkode]],1,0)),M23,""))</f>
        <v/>
      </c>
      <c r="Q23" s="120" t="str">
        <f>IF(OR(P23="",P23=0),"",IF(ISERROR(VLOOKUP(P23+0,Tabell3[[#All],[Næringskode]],1,0)),P23,""))</f>
        <v/>
      </c>
      <c r="T23" s="120" t="str">
        <f>IF(OR(S23="",S23=0),"",IF(ISERROR(VLOOKUP(S23+0,Tabell8[[#All],[Hovedtype sikkerhet (kategori 1 – 6)]],1,0)),S23,""))</f>
        <v/>
      </c>
      <c r="W23" s="120" t="str">
        <f>IF(OR(V23="",V23=0),"",IF(ISERROR(VLOOKUP(V23+0,Tabell10[[#All],[Segment næringseiendomsengasjementer]],1,0)),V23,""))</f>
        <v/>
      </c>
      <c r="Z23" s="120" t="str">
        <f>IF(OR(Y23="",Y23=0),"",IF(ISERROR(VLOOKUP(Y23+0,Tabell11[[#All],[SMB rabatt]],1,0)),Y23,""))</f>
        <v/>
      </c>
      <c r="AC23" s="120" t="str">
        <f>IF(OR(AB23="",AB23=0),"",IF(ISERROR(VLOOKUP(AB23+0,Tabell12[[#All],[Størrelsesparameter]],1,0)),AB23,""))</f>
        <v/>
      </c>
    </row>
    <row r="24" spans="1:29" ht="14.5">
      <c r="A24">
        <v>5500</v>
      </c>
      <c r="C24" s="8">
        <v>1280</v>
      </c>
      <c r="D24" s="8"/>
      <c r="E24" s="8"/>
      <c r="F24" s="8"/>
      <c r="G24" s="8"/>
      <c r="H24" s="8"/>
      <c r="I24" s="8"/>
      <c r="J24" s="8"/>
      <c r="K24" s="8"/>
      <c r="N24" s="120" t="str">
        <f>IF(OR(M24="",M24=0),"",IF(ISERROR(VLOOKUP(M24+0,Tabell16[[#All],[Sektorkode]],1,0)),M24,""))</f>
        <v/>
      </c>
      <c r="Q24" s="120" t="str">
        <f>IF(OR(P24="",P24=0),"",IF(ISERROR(VLOOKUP(P24+0,Tabell3[[#All],[Næringskode]],1,0)),P24,""))</f>
        <v/>
      </c>
      <c r="T24" s="120" t="str">
        <f>IF(OR(S24="",S24=0),"",IF(ISERROR(VLOOKUP(S24+0,Tabell8[[#All],[Hovedtype sikkerhet (kategori 1 – 6)]],1,0)),S24,""))</f>
        <v/>
      </c>
      <c r="W24" s="120" t="str">
        <f>IF(OR(V24="",V24=0),"",IF(ISERROR(VLOOKUP(V24+0,Tabell10[[#All],[Segment næringseiendomsengasjementer]],1,0)),V24,""))</f>
        <v/>
      </c>
      <c r="Z24" s="120" t="str">
        <f>IF(OR(Y24="",Y24=0),"",IF(ISERROR(VLOOKUP(Y24+0,Tabell11[[#All],[SMB rabatt]],1,0)),Y24,""))</f>
        <v/>
      </c>
      <c r="AC24" s="120" t="str">
        <f>IF(OR(AB24="",AB24=0),"",IF(ISERROR(VLOOKUP(AB24+0,Tabell12[[#All],[Størrelsesparameter]],1,0)),AB24,""))</f>
        <v/>
      </c>
    </row>
    <row r="25" spans="1:29" ht="14.5">
      <c r="A25">
        <v>5700</v>
      </c>
      <c r="C25" s="8">
        <v>1290</v>
      </c>
      <c r="D25" s="8"/>
      <c r="E25" s="8"/>
      <c r="F25" s="8"/>
      <c r="G25" s="8"/>
      <c r="H25" s="8"/>
      <c r="I25" s="8"/>
      <c r="J25" s="8"/>
      <c r="K25" s="8"/>
      <c r="N25" s="120" t="str">
        <f>IF(OR(M25="",M25=0),"",IF(ISERROR(VLOOKUP(M25+0,Tabell16[[#All],[Sektorkode]],1,0)),M25,""))</f>
        <v/>
      </c>
      <c r="Q25" s="120" t="str">
        <f>IF(OR(P25="",P25=0),"",IF(ISERROR(VLOOKUP(P25+0,Tabell3[[#All],[Næringskode]],1,0)),P25,""))</f>
        <v/>
      </c>
      <c r="T25" s="120" t="str">
        <f>IF(OR(S25="",S25=0),"",IF(ISERROR(VLOOKUP(S25+0,Tabell8[[#All],[Hovedtype sikkerhet (kategori 1 – 6)]],1,0)),S25,""))</f>
        <v/>
      </c>
      <c r="W25" s="120" t="str">
        <f>IF(OR(V25="",V25=0),"",IF(ISERROR(VLOOKUP(V25+0,Tabell10[[#All],[Segment næringseiendomsengasjementer]],1,0)),V25,""))</f>
        <v/>
      </c>
      <c r="Z25" s="120" t="str">
        <f>IF(OR(Y25="",Y25=0),"",IF(ISERROR(VLOOKUP(Y25+0,Tabell11[[#All],[SMB rabatt]],1,0)),Y25,""))</f>
        <v/>
      </c>
      <c r="AC25" s="120" t="str">
        <f>IF(OR(AB25="",AB25=0),"",IF(ISERROR(VLOOKUP(AB25+0,Tabell12[[#All],[Størrelsesparameter]],1,0)),AB25,""))</f>
        <v/>
      </c>
    </row>
    <row r="26" spans="1:29" ht="14.5">
      <c r="A26">
        <v>6100</v>
      </c>
      <c r="C26" s="8">
        <v>1300</v>
      </c>
      <c r="D26" s="8"/>
      <c r="E26" s="8"/>
      <c r="F26" s="8"/>
      <c r="G26" s="8"/>
      <c r="H26" s="8"/>
      <c r="I26" s="8"/>
      <c r="J26" s="8"/>
      <c r="K26" s="8"/>
      <c r="N26" s="120" t="str">
        <f>IF(OR(M26="",M26=0),"",IF(ISERROR(VLOOKUP(M26+0,Tabell16[[#All],[Sektorkode]],1,0)),M26,""))</f>
        <v/>
      </c>
      <c r="Q26" s="120" t="str">
        <f>IF(OR(P26="",P26=0),"",IF(ISERROR(VLOOKUP(P26+0,Tabell3[[#All],[Næringskode]],1,0)),P26,""))</f>
        <v/>
      </c>
      <c r="T26" s="120" t="str">
        <f>IF(OR(S26="",S26=0),"",IF(ISERROR(VLOOKUP(S26+0,Tabell8[[#All],[Hovedtype sikkerhet (kategori 1 – 6)]],1,0)),S26,""))</f>
        <v/>
      </c>
      <c r="W26" s="120" t="str">
        <f>IF(OR(V26="",V26=0),"",IF(ISERROR(VLOOKUP(V26+0,Tabell10[[#All],[Segment næringseiendomsengasjementer]],1,0)),V26,""))</f>
        <v/>
      </c>
      <c r="Z26" s="120" t="str">
        <f>IF(OR(Y26="",Y26=0),"",IF(ISERROR(VLOOKUP(Y26+0,Tabell11[[#All],[SMB rabatt]],1,0)),Y26,""))</f>
        <v/>
      </c>
      <c r="AC26" s="120" t="str">
        <f>IF(OR(AB26="",AB26=0),"",IF(ISERROR(VLOOKUP(AB26+0,Tabell12[[#All],[Størrelsesparameter]],1,0)),AB26,""))</f>
        <v/>
      </c>
    </row>
    <row r="27" spans="1:29" ht="14.5">
      <c r="A27">
        <v>6500</v>
      </c>
      <c r="C27" s="8">
        <v>1410</v>
      </c>
      <c r="D27" s="8"/>
      <c r="E27" s="8"/>
      <c r="F27" s="8"/>
      <c r="G27" s="8"/>
      <c r="H27" s="8"/>
      <c r="I27" s="8"/>
      <c r="J27" s="8"/>
      <c r="K27" s="8"/>
      <c r="N27" s="120" t="str">
        <f>IF(OR(M27="",M27=0),"",IF(ISERROR(VLOOKUP(M27+0,Tabell16[[#All],[Sektorkode]],1,0)),M27,""))</f>
        <v/>
      </c>
      <c r="Q27" s="120" t="str">
        <f>IF(OR(P27="",P27=0),"",IF(ISERROR(VLOOKUP(P27+0,Tabell3[[#All],[Næringskode]],1,0)),P27,""))</f>
        <v/>
      </c>
      <c r="T27" s="120" t="str">
        <f>IF(OR(S27="",S27=0),"",IF(ISERROR(VLOOKUP(S27+0,Tabell8[[#All],[Hovedtype sikkerhet (kategori 1 – 6)]],1,0)),S27,""))</f>
        <v/>
      </c>
      <c r="W27" s="120" t="str">
        <f>IF(OR(V27="",V27=0),"",IF(ISERROR(VLOOKUP(V27+0,Tabell10[[#All],[Segment næringseiendomsengasjementer]],1,0)),V27,""))</f>
        <v/>
      </c>
      <c r="Z27" s="120" t="str">
        <f>IF(OR(Y27="",Y27=0),"",IF(ISERROR(VLOOKUP(Y27+0,Tabell11[[#All],[SMB rabatt]],1,0)),Y27,""))</f>
        <v/>
      </c>
      <c r="AC27" s="120" t="str">
        <f>IF(OR(AB27="",AB27=0),"",IF(ISERROR(VLOOKUP(AB27+0,Tabell12[[#All],[Størrelsesparameter]],1,0)),AB27,""))</f>
        <v/>
      </c>
    </row>
    <row r="28" spans="1:29" ht="14.5">
      <c r="A28">
        <v>7000</v>
      </c>
      <c r="C28" s="8">
        <v>1410</v>
      </c>
      <c r="D28" s="8"/>
      <c r="E28" s="8"/>
      <c r="F28" s="8"/>
      <c r="G28" s="8"/>
      <c r="H28" s="8"/>
      <c r="I28" s="8"/>
      <c r="J28" s="8"/>
      <c r="K28" s="8"/>
      <c r="N28" s="120" t="str">
        <f>IF(OR(M28="",M28=0),"",IF(ISERROR(VLOOKUP(M28+0,Tabell16[[#All],[Sektorkode]],1,0)),M28,""))</f>
        <v/>
      </c>
      <c r="Q28" s="120" t="str">
        <f>IF(OR(P28="",P28=0),"",IF(ISERROR(VLOOKUP(P28+0,Tabell3[[#All],[Næringskode]],1,0)),P28,""))</f>
        <v/>
      </c>
      <c r="T28" s="120" t="str">
        <f>IF(OR(S28="",S28=0),"",IF(ISERROR(VLOOKUP(S28+0,Tabell8[[#All],[Hovedtype sikkerhet (kategori 1 – 6)]],1,0)),S28,""))</f>
        <v/>
      </c>
      <c r="W28" s="120" t="str">
        <f>IF(OR(V28="",V28=0),"",IF(ISERROR(VLOOKUP(V28+0,Tabell10[[#All],[Segment næringseiendomsengasjementer]],1,0)),V28,""))</f>
        <v/>
      </c>
      <c r="Z28" s="120" t="str">
        <f>IF(OR(Y28="",Y28=0),"",IF(ISERROR(VLOOKUP(Y28+0,Tabell11[[#All],[SMB rabatt]],1,0)),Y28,""))</f>
        <v/>
      </c>
      <c r="AC28" s="120" t="str">
        <f>IF(OR(AB28="",AB28=0),"",IF(ISERROR(VLOOKUP(AB28+0,Tabell12[[#All],[Størrelsesparameter]],1,0)),AB28,""))</f>
        <v/>
      </c>
    </row>
    <row r="29" spans="1:29" ht="14.5">
      <c r="A29">
        <v>8200</v>
      </c>
      <c r="C29" s="8">
        <v>1420</v>
      </c>
      <c r="D29" s="8"/>
      <c r="E29" s="8"/>
      <c r="F29" s="8"/>
      <c r="G29" s="8"/>
      <c r="H29" s="8"/>
      <c r="I29" s="8"/>
      <c r="J29" s="8"/>
      <c r="K29" s="8"/>
      <c r="N29" s="120" t="str">
        <f>IF(OR(M29="",M29=0),"",IF(ISERROR(VLOOKUP(M29+0,Tabell16[[#All],[Sektorkode]],1,0)),M29,""))</f>
        <v/>
      </c>
      <c r="Q29" s="120" t="str">
        <f>IF(OR(P29="",P29=0),"",IF(ISERROR(VLOOKUP(P29+0,Tabell3[[#All],[Næringskode]],1,0)),P29,""))</f>
        <v/>
      </c>
      <c r="T29" s="120" t="str">
        <f>IF(OR(S29="",S29=0),"",IF(ISERROR(VLOOKUP(S29+0,Tabell8[[#All],[Hovedtype sikkerhet (kategori 1 – 6)]],1,0)),S29,""))</f>
        <v/>
      </c>
      <c r="W29" s="120" t="str">
        <f>IF(OR(V29="",V29=0),"",IF(ISERROR(VLOOKUP(V29+0,Tabell10[[#All],[Segment næringseiendomsengasjementer]],1,0)),V29,""))</f>
        <v/>
      </c>
      <c r="Z29" s="120" t="str">
        <f>IF(OR(Y29="",Y29=0),"",IF(ISERROR(VLOOKUP(Y29+0,Tabell11[[#All],[SMB rabatt]],1,0)),Y29,""))</f>
        <v/>
      </c>
      <c r="AC29" s="120" t="str">
        <f>IF(OR(AB29="",AB29=0),"",IF(ISERROR(VLOOKUP(AB29+0,Tabell12[[#All],[Størrelsesparameter]],1,0)),AB29,""))</f>
        <v/>
      </c>
    </row>
    <row r="30" spans="1:29" ht="14.5">
      <c r="A30">
        <v>8300</v>
      </c>
      <c r="C30" s="8">
        <v>1430</v>
      </c>
      <c r="D30" s="8"/>
      <c r="E30" s="8"/>
      <c r="F30" s="8"/>
      <c r="G30" s="8"/>
      <c r="H30" s="8"/>
      <c r="I30" s="8"/>
      <c r="J30" s="8"/>
      <c r="K30" s="8"/>
      <c r="N30" s="120" t="str">
        <f>IF(OR(M30="",M30=0),"",IF(ISERROR(VLOOKUP(M30+0,Tabell16[[#All],[Sektorkode]],1,0)),M30,""))</f>
        <v/>
      </c>
      <c r="Q30" s="120" t="str">
        <f>IF(OR(P30="",P30=0),"",IF(ISERROR(VLOOKUP(P30+0,Tabell3[[#All],[Næringskode]],1,0)),P30,""))</f>
        <v/>
      </c>
      <c r="T30" s="120" t="str">
        <f>IF(OR(S30="",S30=0),"",IF(ISERROR(VLOOKUP(S30+0,Tabell8[[#All],[Hovedtype sikkerhet (kategori 1 – 6)]],1,0)),S30,""))</f>
        <v/>
      </c>
      <c r="W30" s="120" t="str">
        <f>IF(OR(V30="",V30=0),"",IF(ISERROR(VLOOKUP(V30+0,Tabell10[[#All],[Segment næringseiendomsengasjementer]],1,0)),V30,""))</f>
        <v/>
      </c>
      <c r="Z30" s="120" t="str">
        <f>IF(OR(Y30="",Y30=0),"",IF(ISERROR(VLOOKUP(Y30+0,Tabell11[[#All],[SMB rabatt]],1,0)),Y30,""))</f>
        <v/>
      </c>
      <c r="AC30" s="120" t="str">
        <f>IF(OR(AB30="",AB30=0),"",IF(ISERROR(VLOOKUP(AB30+0,Tabell12[[#All],[Størrelsesparameter]],1,0)),AB30,""))</f>
        <v/>
      </c>
    </row>
    <row r="31" spans="1:29" ht="14.5">
      <c r="A31">
        <v>8500</v>
      </c>
      <c r="C31" s="8">
        <v>1440</v>
      </c>
      <c r="D31" s="8"/>
      <c r="E31" s="8"/>
      <c r="F31" s="8"/>
      <c r="G31" s="8"/>
      <c r="H31" s="8"/>
      <c r="I31" s="8"/>
      <c r="J31" s="8"/>
      <c r="K31" s="8"/>
      <c r="N31" s="120" t="str">
        <f>IF(OR(M31="",M31=0),"",IF(ISERROR(VLOOKUP(M31+0,Tabell16[[#All],[Sektorkode]],1,0)),M31,""))</f>
        <v/>
      </c>
      <c r="Q31" s="120" t="str">
        <f>IF(OR(P31="",P31=0),"",IF(ISERROR(VLOOKUP(P31+0,Tabell3[[#All],[Næringskode]],1,0)),P31,""))</f>
        <v/>
      </c>
      <c r="T31" s="120" t="str">
        <f>IF(OR(S31="",S31=0),"",IF(ISERROR(VLOOKUP(S31+0,Tabell8[[#All],[Hovedtype sikkerhet (kategori 1 – 6)]],1,0)),S31,""))</f>
        <v/>
      </c>
      <c r="W31" s="120" t="str">
        <f>IF(OR(V31="",V31=0),"",IF(ISERROR(VLOOKUP(V31+0,Tabell10[[#All],[Segment næringseiendomsengasjementer]],1,0)),V31,""))</f>
        <v/>
      </c>
      <c r="Z31" s="120" t="str">
        <f>IF(OR(Y31="",Y31=0),"",IF(ISERROR(VLOOKUP(Y31+0,Tabell11[[#All],[SMB rabatt]],1,0)),Y31,""))</f>
        <v/>
      </c>
      <c r="AC31" s="120" t="str">
        <f>IF(OR(AB31="",AB31=0),"",IF(ISERROR(VLOOKUP(AB31+0,Tabell12[[#All],[Størrelsesparameter]],1,0)),AB31,""))</f>
        <v/>
      </c>
    </row>
    <row r="32" spans="1:29" ht="14.5">
      <c r="A32">
        <v>9000</v>
      </c>
      <c r="C32" s="8">
        <v>1451</v>
      </c>
      <c r="D32" s="8"/>
      <c r="E32" s="8"/>
      <c r="F32" s="8"/>
      <c r="G32" s="8"/>
      <c r="H32" s="8"/>
      <c r="I32" s="8"/>
      <c r="J32" s="8"/>
      <c r="K32" s="8"/>
      <c r="N32" s="120" t="str">
        <f>IF(OR(M32="",M32=0),"",IF(ISERROR(VLOOKUP(M32+0,Tabell16[[#All],[Sektorkode]],1,0)),M32,""))</f>
        <v/>
      </c>
      <c r="Q32" s="120" t="str">
        <f>IF(OR(P32="",P32=0),"",IF(ISERROR(VLOOKUP(P32+0,Tabell3[[#All],[Næringskode]],1,0)),P32,""))</f>
        <v/>
      </c>
      <c r="T32" s="120" t="str">
        <f>IF(OR(S32="",S32=0),"",IF(ISERROR(VLOOKUP(S32+0,Tabell8[[#All],[Hovedtype sikkerhet (kategori 1 – 6)]],1,0)),S32,""))</f>
        <v/>
      </c>
      <c r="W32" s="120" t="str">
        <f>IF(OR(V32="",V32=0),"",IF(ISERROR(VLOOKUP(V32+0,Tabell10[[#All],[Segment næringseiendomsengasjementer]],1,0)),V32,""))</f>
        <v/>
      </c>
      <c r="Z32" s="120" t="str">
        <f>IF(OR(Y32="",Y32=0),"",IF(ISERROR(VLOOKUP(Y32+0,Tabell11[[#All],[SMB rabatt]],1,0)),Y32,""))</f>
        <v/>
      </c>
      <c r="AC32" s="120" t="str">
        <f>IF(OR(AB32="",AB32=0),"",IF(ISERROR(VLOOKUP(AB32+0,Tabell12[[#All],[Størrelsesparameter]],1,0)),AB32,""))</f>
        <v/>
      </c>
    </row>
    <row r="33" spans="3:29" ht="14.5">
      <c r="C33" s="8">
        <v>1452</v>
      </c>
      <c r="D33" s="8"/>
      <c r="E33" s="8"/>
      <c r="F33" s="8"/>
      <c r="G33" s="8"/>
      <c r="H33" s="8"/>
      <c r="I33" s="8"/>
      <c r="J33" s="8"/>
      <c r="K33" s="8"/>
      <c r="N33" s="120" t="str">
        <f>IF(OR(M33="",M33=0),"",IF(ISERROR(VLOOKUP(M33+0,Tabell16[[#All],[Sektorkode]],1,0)),M33,""))</f>
        <v/>
      </c>
      <c r="Q33" s="120" t="str">
        <f>IF(OR(P33="",P33=0),"",IF(ISERROR(VLOOKUP(P33+0,Tabell3[[#All],[Næringskode]],1,0)),P33,""))</f>
        <v/>
      </c>
      <c r="T33" s="120" t="str">
        <f>IF(OR(S33="",S33=0),"",IF(ISERROR(VLOOKUP(S33+0,Tabell8[[#All],[Hovedtype sikkerhet (kategori 1 – 6)]],1,0)),S33,""))</f>
        <v/>
      </c>
      <c r="W33" s="120" t="str">
        <f>IF(OR(V33="",V33=0),"",IF(ISERROR(VLOOKUP(V33+0,Tabell10[[#All],[Segment næringseiendomsengasjementer]],1,0)),V33,""))</f>
        <v/>
      </c>
      <c r="Z33" s="120" t="str">
        <f>IF(OR(Y33="",Y33=0),"",IF(ISERROR(VLOOKUP(Y33+0,Tabell11[[#All],[SMB rabatt]],1,0)),Y33,""))</f>
        <v/>
      </c>
      <c r="AC33" s="120" t="str">
        <f>IF(OR(AB33="",AB33=0),"",IF(ISERROR(VLOOKUP(AB33+0,Tabell12[[#All],[Størrelsesparameter]],1,0)),AB33,""))</f>
        <v/>
      </c>
    </row>
    <row r="34" spans="3:29" ht="14.5">
      <c r="C34" s="8">
        <v>1460</v>
      </c>
      <c r="D34" s="8"/>
      <c r="E34" s="8"/>
      <c r="F34" s="8"/>
      <c r="G34" s="8"/>
      <c r="H34" s="8"/>
      <c r="I34" s="8"/>
      <c r="J34" s="8"/>
      <c r="K34" s="8"/>
      <c r="N34" s="120" t="str">
        <f>IF(OR(M34="",M34=0),"",IF(ISERROR(VLOOKUP(M34+0,Tabell16[[#All],[Sektorkode]],1,0)),M34,""))</f>
        <v/>
      </c>
      <c r="Q34" s="120" t="str">
        <f>IF(OR(P34="",P34=0),"",IF(ISERROR(VLOOKUP(P34+0,Tabell3[[#All],[Næringskode]],1,0)),P34,""))</f>
        <v/>
      </c>
      <c r="T34" s="120" t="str">
        <f>IF(OR(S34="",S34=0),"",IF(ISERROR(VLOOKUP(S34+0,Tabell8[[#All],[Hovedtype sikkerhet (kategori 1 – 6)]],1,0)),S34,""))</f>
        <v/>
      </c>
      <c r="W34" s="120" t="str">
        <f>IF(OR(V34="",V34=0),"",IF(ISERROR(VLOOKUP(V34+0,Tabell10[[#All],[Segment næringseiendomsengasjementer]],1,0)),V34,""))</f>
        <v/>
      </c>
      <c r="Z34" s="120" t="str">
        <f>IF(OR(Y34="",Y34=0),"",IF(ISERROR(VLOOKUP(Y34+0,Tabell11[[#All],[SMB rabatt]],1,0)),Y34,""))</f>
        <v/>
      </c>
      <c r="AC34" s="120" t="str">
        <f>IF(OR(AB34="",AB34=0),"",IF(ISERROR(VLOOKUP(AB34+0,Tabell12[[#All],[Størrelsesparameter]],1,0)),AB34,""))</f>
        <v/>
      </c>
    </row>
    <row r="35" spans="3:29" ht="14.5">
      <c r="C35" s="8">
        <v>1471</v>
      </c>
      <c r="D35" s="8"/>
      <c r="E35" s="8"/>
      <c r="F35" s="8"/>
      <c r="G35" s="8"/>
      <c r="H35" s="8"/>
      <c r="I35" s="8"/>
      <c r="J35" s="8"/>
      <c r="K35" s="8"/>
      <c r="N35" s="120" t="str">
        <f>IF(OR(M35="",M35=0),"",IF(ISERROR(VLOOKUP(M35+0,Tabell16[[#All],[Sektorkode]],1,0)),M35,""))</f>
        <v/>
      </c>
      <c r="Q35" s="120" t="str">
        <f>IF(OR(P35="",P35=0),"",IF(ISERROR(VLOOKUP(P35+0,Tabell3[[#All],[Næringskode]],1,0)),P35,""))</f>
        <v/>
      </c>
      <c r="T35" s="120" t="str">
        <f>IF(OR(S35="",S35=0),"",IF(ISERROR(VLOOKUP(S35+0,Tabell8[[#All],[Hovedtype sikkerhet (kategori 1 – 6)]],1,0)),S35,""))</f>
        <v/>
      </c>
      <c r="W35" s="120" t="str">
        <f>IF(OR(V35="",V35=0),"",IF(ISERROR(VLOOKUP(V35+0,Tabell10[[#All],[Segment næringseiendomsengasjementer]],1,0)),V35,""))</f>
        <v/>
      </c>
      <c r="Z35" s="120" t="str">
        <f>IF(OR(Y35="",Y35=0),"",IF(ISERROR(VLOOKUP(Y35+0,Tabell11[[#All],[SMB rabatt]],1,0)),Y35,""))</f>
        <v/>
      </c>
      <c r="AC35" s="120" t="str">
        <f>IF(OR(AB35="",AB35=0),"",IF(ISERROR(VLOOKUP(AB35+0,Tabell12[[#All],[Størrelsesparameter]],1,0)),AB35,""))</f>
        <v/>
      </c>
    </row>
    <row r="36" spans="3:29" ht="14.5">
      <c r="C36" s="8">
        <v>1471</v>
      </c>
      <c r="D36" s="8"/>
      <c r="E36" s="8"/>
      <c r="F36" s="8"/>
      <c r="G36" s="8"/>
      <c r="H36" s="8"/>
      <c r="I36" s="8"/>
      <c r="J36" s="8"/>
      <c r="K36" s="8"/>
      <c r="N36" s="120" t="str">
        <f>IF(OR(M36="",M36=0),"",IF(ISERROR(VLOOKUP(M36+0,Tabell16[[#All],[Sektorkode]],1,0)),M36,""))</f>
        <v/>
      </c>
      <c r="Q36" s="120" t="str">
        <f>IF(OR(P36="",P36=0),"",IF(ISERROR(VLOOKUP(P36+0,Tabell3[[#All],[Næringskode]],1,0)),P36,""))</f>
        <v/>
      </c>
      <c r="T36" s="120" t="str">
        <f>IF(OR(S36="",S36=0),"",IF(ISERROR(VLOOKUP(S36+0,Tabell8[[#All],[Hovedtype sikkerhet (kategori 1 – 6)]],1,0)),S36,""))</f>
        <v/>
      </c>
      <c r="W36" s="120" t="str">
        <f>IF(OR(V36="",V36=0),"",IF(ISERROR(VLOOKUP(V36+0,Tabell10[[#All],[Segment næringseiendomsengasjementer]],1,0)),V36,""))</f>
        <v/>
      </c>
      <c r="Z36" s="120" t="str">
        <f>IF(OR(Y36="",Y36=0),"",IF(ISERROR(VLOOKUP(Y36+0,Tabell11[[#All],[SMB rabatt]],1,0)),Y36,""))</f>
        <v/>
      </c>
      <c r="AC36" s="120" t="str">
        <f>IF(OR(AB36="",AB36=0),"",IF(ISERROR(VLOOKUP(AB36+0,Tabell12[[#All],[Størrelsesparameter]],1,0)),AB36,""))</f>
        <v/>
      </c>
    </row>
    <row r="37" spans="3:29" ht="14.5">
      <c r="C37" s="8">
        <v>1479</v>
      </c>
      <c r="D37" s="8"/>
      <c r="E37" s="8"/>
      <c r="F37" s="8"/>
      <c r="G37" s="8"/>
      <c r="H37" s="8"/>
      <c r="I37" s="8"/>
      <c r="J37" s="8"/>
      <c r="K37" s="8"/>
      <c r="N37" s="120" t="str">
        <f>IF(OR(M37="",M37=0),"",IF(ISERROR(VLOOKUP(M37+0,Tabell16[[#All],[Sektorkode]],1,0)),M37,""))</f>
        <v/>
      </c>
      <c r="Q37" s="120" t="str">
        <f>IF(OR(P37="",P37=0),"",IF(ISERROR(VLOOKUP(P37+0,Tabell3[[#All],[Næringskode]],1,0)),P37,""))</f>
        <v/>
      </c>
      <c r="T37" s="120" t="str">
        <f>IF(OR(S37="",S37=0),"",IF(ISERROR(VLOOKUP(S37+0,Tabell8[[#All],[Hovedtype sikkerhet (kategori 1 – 6)]],1,0)),S37,""))</f>
        <v/>
      </c>
      <c r="W37" s="120" t="str">
        <f>IF(OR(V37="",V37=0),"",IF(ISERROR(VLOOKUP(V37+0,Tabell10[[#All],[Segment næringseiendomsengasjementer]],1,0)),V37,""))</f>
        <v/>
      </c>
      <c r="Z37" s="120" t="str">
        <f>IF(OR(Y37="",Y37=0),"",IF(ISERROR(VLOOKUP(Y37+0,Tabell11[[#All],[SMB rabatt]],1,0)),Y37,""))</f>
        <v/>
      </c>
      <c r="AC37" s="120" t="str">
        <f>IF(OR(AB37="",AB37=0),"",IF(ISERROR(VLOOKUP(AB37+0,Tabell12[[#All],[Størrelsesparameter]],1,0)),AB37,""))</f>
        <v/>
      </c>
    </row>
    <row r="38" spans="3:29" ht="14.5">
      <c r="C38" s="8">
        <v>1479</v>
      </c>
      <c r="D38" s="8"/>
      <c r="E38" s="8"/>
      <c r="F38" s="8"/>
      <c r="G38" s="8"/>
      <c r="H38" s="8"/>
      <c r="I38" s="8"/>
      <c r="J38" s="8"/>
      <c r="K38" s="8"/>
      <c r="N38" s="120" t="str">
        <f>IF(OR(M38="",M38=0),"",IF(ISERROR(VLOOKUP(M38+0,Tabell16[[#All],[Sektorkode]],1,0)),M38,""))</f>
        <v/>
      </c>
      <c r="Q38" s="120" t="str">
        <f>IF(OR(P38="",P38=0),"",IF(ISERROR(VLOOKUP(P38+0,Tabell3[[#All],[Næringskode]],1,0)),P38,""))</f>
        <v/>
      </c>
      <c r="T38" s="120" t="str">
        <f>IF(OR(S38="",S38=0),"",IF(ISERROR(VLOOKUP(S38+0,Tabell8[[#All],[Hovedtype sikkerhet (kategori 1 – 6)]],1,0)),S38,""))</f>
        <v/>
      </c>
      <c r="W38" s="120" t="str">
        <f>IF(OR(V38="",V38=0),"",IF(ISERROR(VLOOKUP(V38+0,Tabell10[[#All],[Segment næringseiendomsengasjementer]],1,0)),V38,""))</f>
        <v/>
      </c>
      <c r="Z38" s="120" t="str">
        <f>IF(OR(Y38="",Y38=0),"",IF(ISERROR(VLOOKUP(Y38+0,Tabell11[[#All],[SMB rabatt]],1,0)),Y38,""))</f>
        <v/>
      </c>
      <c r="AC38" s="120" t="str">
        <f>IF(OR(AB38="",AB38=0),"",IF(ISERROR(VLOOKUP(AB38+0,Tabell12[[#All],[Størrelsesparameter]],1,0)),AB38,""))</f>
        <v/>
      </c>
    </row>
    <row r="39" spans="3:29" ht="14.5">
      <c r="C39" s="8">
        <v>1479</v>
      </c>
      <c r="D39" s="8"/>
      <c r="E39" s="8"/>
      <c r="F39" s="8"/>
      <c r="G39" s="8"/>
      <c r="H39" s="8"/>
      <c r="I39" s="8"/>
      <c r="J39" s="8"/>
      <c r="K39" s="8"/>
      <c r="N39" s="120" t="str">
        <f>IF(OR(M39="",M39=0),"",IF(ISERROR(VLOOKUP(M39+0,Tabell16[[#All],[Sektorkode]],1,0)),M39,""))</f>
        <v/>
      </c>
      <c r="Q39" s="120" t="str">
        <f>IF(OR(P39="",P39=0),"",IF(ISERROR(VLOOKUP(P39+0,Tabell3[[#All],[Næringskode]],1,0)),P39,""))</f>
        <v/>
      </c>
      <c r="T39" s="120" t="str">
        <f>IF(OR(S39="",S39=0),"",IF(ISERROR(VLOOKUP(S39+0,Tabell8[[#All],[Hovedtype sikkerhet (kategori 1 – 6)]],1,0)),S39,""))</f>
        <v/>
      </c>
      <c r="W39" s="120" t="str">
        <f>IF(OR(V39="",V39=0),"",IF(ISERROR(VLOOKUP(V39+0,Tabell10[[#All],[Segment næringseiendomsengasjementer]],1,0)),V39,""))</f>
        <v/>
      </c>
      <c r="Z39" s="120" t="str">
        <f>IF(OR(Y39="",Y39=0),"",IF(ISERROR(VLOOKUP(Y39+0,Tabell11[[#All],[SMB rabatt]],1,0)),Y39,""))</f>
        <v/>
      </c>
      <c r="AC39" s="120" t="str">
        <f>IF(OR(AB39="",AB39=0),"",IF(ISERROR(VLOOKUP(AB39+0,Tabell12[[#All],[Størrelsesparameter]],1,0)),AB39,""))</f>
        <v/>
      </c>
    </row>
    <row r="40" spans="3:29" ht="14.5">
      <c r="C40" s="8">
        <v>1481</v>
      </c>
      <c r="D40" s="8"/>
      <c r="E40" s="8"/>
      <c r="F40" s="8"/>
      <c r="G40" s="8"/>
      <c r="H40" s="8"/>
      <c r="I40" s="8"/>
      <c r="J40" s="8"/>
      <c r="K40" s="8"/>
      <c r="N40" s="120" t="str">
        <f>IF(OR(M40="",M40=0),"",IF(ISERROR(VLOOKUP(M40+0,Tabell16[[#All],[Sektorkode]],1,0)),M40,""))</f>
        <v/>
      </c>
      <c r="Q40" s="120" t="str">
        <f>IF(OR(P40="",P40=0),"",IF(ISERROR(VLOOKUP(P40+0,Tabell3[[#All],[Næringskode]],1,0)),P40,""))</f>
        <v/>
      </c>
      <c r="T40" s="120" t="str">
        <f>IF(OR(S40="",S40=0),"",IF(ISERROR(VLOOKUP(S40+0,Tabell8[[#All],[Hovedtype sikkerhet (kategori 1 – 6)]],1,0)),S40,""))</f>
        <v/>
      </c>
      <c r="W40" s="120" t="str">
        <f>IF(OR(V40="",V40=0),"",IF(ISERROR(VLOOKUP(V40+0,Tabell10[[#All],[Segment næringseiendomsengasjementer]],1,0)),V40,""))</f>
        <v/>
      </c>
      <c r="Z40" s="120" t="str">
        <f>IF(OR(Y40="",Y40=0),"",IF(ISERROR(VLOOKUP(Y40+0,Tabell11[[#All],[SMB rabatt]],1,0)),Y40,""))</f>
        <v/>
      </c>
      <c r="AC40" s="120" t="str">
        <f>IF(OR(AB40="",AB40=0),"",IF(ISERROR(VLOOKUP(AB40+0,Tabell12[[#All],[Størrelsesparameter]],1,0)),AB40,""))</f>
        <v/>
      </c>
    </row>
    <row r="41" spans="3:29" ht="14.5">
      <c r="C41" s="8">
        <v>1489</v>
      </c>
      <c r="D41" s="8"/>
      <c r="E41" s="8"/>
      <c r="F41" s="8"/>
      <c r="G41" s="8"/>
      <c r="H41" s="8"/>
      <c r="I41" s="8"/>
      <c r="J41" s="8"/>
      <c r="K41" s="8"/>
      <c r="N41" s="120" t="str">
        <f>IF(OR(M41="",M41=0),"",IF(ISERROR(VLOOKUP(M41+0,Tabell16[[#All],[Sektorkode]],1,0)),M41,""))</f>
        <v/>
      </c>
      <c r="Q41" s="120" t="str">
        <f>IF(OR(P41="",P41=0),"",IF(ISERROR(VLOOKUP(P41+0,Tabell3[[#All],[Næringskode]],1,0)),P41,""))</f>
        <v/>
      </c>
      <c r="T41" s="120" t="str">
        <f>IF(OR(S41="",S41=0),"",IF(ISERROR(VLOOKUP(S41+0,Tabell8[[#All],[Hovedtype sikkerhet (kategori 1 – 6)]],1,0)),S41,""))</f>
        <v/>
      </c>
      <c r="W41" s="120" t="str">
        <f>IF(OR(V41="",V41=0),"",IF(ISERROR(VLOOKUP(V41+0,Tabell10[[#All],[Segment næringseiendomsengasjementer]],1,0)),V41,""))</f>
        <v/>
      </c>
      <c r="Z41" s="120" t="str">
        <f>IF(OR(Y41="",Y41=0),"",IF(ISERROR(VLOOKUP(Y41+0,Tabell11[[#All],[SMB rabatt]],1,0)),Y41,""))</f>
        <v/>
      </c>
      <c r="AC41" s="120" t="str">
        <f>IF(OR(AB41="",AB41=0),"",IF(ISERROR(VLOOKUP(AB41+0,Tabell12[[#All],[Størrelsesparameter]],1,0)),AB41,""))</f>
        <v/>
      </c>
    </row>
    <row r="42" spans="3:29" ht="14.5">
      <c r="C42" s="8">
        <v>1489</v>
      </c>
      <c r="D42" s="8"/>
      <c r="E42" s="8"/>
      <c r="F42" s="8"/>
      <c r="G42" s="8"/>
      <c r="H42" s="8"/>
      <c r="I42" s="8"/>
      <c r="J42" s="8"/>
      <c r="K42" s="8"/>
      <c r="N42" s="120" t="str">
        <f>IF(OR(M42="",M42=0),"",IF(ISERROR(VLOOKUP(M42+0,Tabell16[[#All],[Sektorkode]],1,0)),M42,""))</f>
        <v/>
      </c>
      <c r="Q42" s="120" t="str">
        <f>IF(OR(P42="",P42=0),"",IF(ISERROR(VLOOKUP(P42+0,Tabell3[[#All],[Næringskode]],1,0)),P42,""))</f>
        <v/>
      </c>
      <c r="T42" s="120" t="str">
        <f>IF(OR(S42="",S42=0),"",IF(ISERROR(VLOOKUP(S42+0,Tabell8[[#All],[Hovedtype sikkerhet (kategori 1 – 6)]],1,0)),S42,""))</f>
        <v/>
      </c>
      <c r="W42" s="120" t="str">
        <f>IF(OR(V42="",V42=0),"",IF(ISERROR(VLOOKUP(V42+0,Tabell10[[#All],[Segment næringseiendomsengasjementer]],1,0)),V42,""))</f>
        <v/>
      </c>
      <c r="Z42" s="120" t="str">
        <f>IF(OR(Y42="",Y42=0),"",IF(ISERROR(VLOOKUP(Y42+0,Tabell11[[#All],[SMB rabatt]],1,0)),Y42,""))</f>
        <v/>
      </c>
      <c r="AC42" s="120" t="str">
        <f>IF(OR(AB42="",AB42=0),"",IF(ISERROR(VLOOKUP(AB42+0,Tabell12[[#All],[Størrelsesparameter]],1,0)),AB42,""))</f>
        <v/>
      </c>
    </row>
    <row r="43" spans="3:29" ht="14.5">
      <c r="C43" s="8">
        <v>1500</v>
      </c>
      <c r="D43" s="8"/>
      <c r="E43" s="8"/>
      <c r="F43" s="8"/>
      <c r="G43" s="8"/>
      <c r="H43" s="8"/>
      <c r="I43" s="8"/>
      <c r="J43" s="8"/>
      <c r="K43" s="8"/>
      <c r="N43" s="120" t="str">
        <f>IF(OR(M43="",M43=0),"",IF(ISERROR(VLOOKUP(M43+0,Tabell16[[#All],[Sektorkode]],1,0)),M43,""))</f>
        <v/>
      </c>
      <c r="Q43" s="120" t="str">
        <f>IF(OR(P43="",P43=0),"",IF(ISERROR(VLOOKUP(P43+0,Tabell3[[#All],[Næringskode]],1,0)),P43,""))</f>
        <v/>
      </c>
      <c r="T43" s="120" t="str">
        <f>IF(OR(S43="",S43=0),"",IF(ISERROR(VLOOKUP(S43+0,Tabell8[[#All],[Hovedtype sikkerhet (kategori 1 – 6)]],1,0)),S43,""))</f>
        <v/>
      </c>
      <c r="W43" s="120" t="str">
        <f>IF(OR(V43="",V43=0),"",IF(ISERROR(VLOOKUP(V43+0,Tabell10[[#All],[Segment næringseiendomsengasjementer]],1,0)),V43,""))</f>
        <v/>
      </c>
      <c r="Z43" s="120" t="str">
        <f>IF(OR(Y43="",Y43=0),"",IF(ISERROR(VLOOKUP(Y43+0,Tabell11[[#All],[SMB rabatt]],1,0)),Y43,""))</f>
        <v/>
      </c>
      <c r="AC43" s="120" t="str">
        <f>IF(OR(AB43="",AB43=0),"",IF(ISERROR(VLOOKUP(AB43+0,Tabell12[[#All],[Størrelsesparameter]],1,0)),AB43,""))</f>
        <v/>
      </c>
    </row>
    <row r="44" spans="3:29" ht="14.5">
      <c r="C44" s="8">
        <v>1610</v>
      </c>
      <c r="D44" s="8"/>
      <c r="E44" s="8"/>
      <c r="F44" s="8"/>
      <c r="G44" s="8"/>
      <c r="H44" s="8"/>
      <c r="I44" s="8"/>
      <c r="J44" s="8"/>
      <c r="K44" s="8"/>
      <c r="N44" s="120" t="str">
        <f>IF(OR(M44="",M44=0),"",IF(ISERROR(VLOOKUP(M44+0,Tabell16[[#All],[Sektorkode]],1,0)),M44,""))</f>
        <v/>
      </c>
      <c r="Q44" s="120" t="str">
        <f>IF(OR(P44="",P44=0),"",IF(ISERROR(VLOOKUP(P44+0,Tabell3[[#All],[Næringskode]],1,0)),P44,""))</f>
        <v/>
      </c>
      <c r="T44" s="120" t="str">
        <f>IF(OR(S44="",S44=0),"",IF(ISERROR(VLOOKUP(S44+0,Tabell8[[#All],[Hovedtype sikkerhet (kategori 1 – 6)]],1,0)),S44,""))</f>
        <v/>
      </c>
      <c r="W44" s="120" t="str">
        <f>IF(OR(V44="",V44=0),"",IF(ISERROR(VLOOKUP(V44+0,Tabell10[[#All],[Segment næringseiendomsengasjementer]],1,0)),V44,""))</f>
        <v/>
      </c>
      <c r="Z44" s="120" t="str">
        <f>IF(OR(Y44="",Y44=0),"",IF(ISERROR(VLOOKUP(Y44+0,Tabell11[[#All],[SMB rabatt]],1,0)),Y44,""))</f>
        <v/>
      </c>
      <c r="AC44" s="120" t="str">
        <f>IF(OR(AB44="",AB44=0),"",IF(ISERROR(VLOOKUP(AB44+0,Tabell12[[#All],[Størrelsesparameter]],1,0)),AB44,""))</f>
        <v/>
      </c>
    </row>
    <row r="45" spans="3:29" ht="14.5">
      <c r="C45" s="8">
        <v>1620</v>
      </c>
      <c r="D45" s="8"/>
      <c r="E45" s="8"/>
      <c r="F45" s="8"/>
      <c r="G45" s="8"/>
      <c r="H45" s="8"/>
      <c r="I45" s="8"/>
      <c r="J45" s="8"/>
      <c r="K45" s="8"/>
      <c r="N45" s="120" t="str">
        <f>IF(OR(M45="",M45=0),"",IF(ISERROR(VLOOKUP(M45+0,Tabell16[[#All],[Sektorkode]],1,0)),M45,""))</f>
        <v/>
      </c>
      <c r="Q45" s="120" t="str">
        <f>IF(OR(P45="",P45=0),"",IF(ISERROR(VLOOKUP(P45+0,Tabell3[[#All],[Næringskode]],1,0)),P45,""))</f>
        <v/>
      </c>
      <c r="T45" s="120" t="str">
        <f>IF(OR(S45="",S45=0),"",IF(ISERROR(VLOOKUP(S45+0,Tabell8[[#All],[Hovedtype sikkerhet (kategori 1 – 6)]],1,0)),S45,""))</f>
        <v/>
      </c>
      <c r="W45" s="120" t="str">
        <f>IF(OR(V45="",V45=0),"",IF(ISERROR(VLOOKUP(V45+0,Tabell10[[#All],[Segment næringseiendomsengasjementer]],1,0)),V45,""))</f>
        <v/>
      </c>
      <c r="Z45" s="120" t="str">
        <f>IF(OR(Y45="",Y45=0),"",IF(ISERROR(VLOOKUP(Y45+0,Tabell11[[#All],[SMB rabatt]],1,0)),Y45,""))</f>
        <v/>
      </c>
      <c r="AC45" s="120" t="str">
        <f>IF(OR(AB45="",AB45=0),"",IF(ISERROR(VLOOKUP(AB45+0,Tabell12[[#All],[Størrelsesparameter]],1,0)),AB45,""))</f>
        <v/>
      </c>
    </row>
    <row r="46" spans="3:29" ht="14.5">
      <c r="C46" s="8">
        <v>1630</v>
      </c>
      <c r="D46" s="8"/>
      <c r="E46" s="8"/>
      <c r="F46" s="8"/>
      <c r="G46" s="8"/>
      <c r="H46" s="8"/>
      <c r="I46" s="8"/>
      <c r="J46" s="8"/>
      <c r="K46" s="8"/>
      <c r="N46" s="120" t="str">
        <f>IF(OR(M46="",M46=0),"",IF(ISERROR(VLOOKUP(M46+0,Tabell16[[#All],[Sektorkode]],1,0)),M46,""))</f>
        <v/>
      </c>
      <c r="Q46" s="120" t="str">
        <f>IF(OR(P46="",P46=0),"",IF(ISERROR(VLOOKUP(P46+0,Tabell3[[#All],[Næringskode]],1,0)),P46,""))</f>
        <v/>
      </c>
      <c r="T46" s="120" t="str">
        <f>IF(OR(S46="",S46=0),"",IF(ISERROR(VLOOKUP(S46+0,Tabell8[[#All],[Hovedtype sikkerhet (kategori 1 – 6)]],1,0)),S46,""))</f>
        <v/>
      </c>
      <c r="W46" s="120" t="str">
        <f>IF(OR(V46="",V46=0),"",IF(ISERROR(VLOOKUP(V46+0,Tabell10[[#All],[Segment næringseiendomsengasjementer]],1,0)),V46,""))</f>
        <v/>
      </c>
      <c r="Z46" s="120" t="str">
        <f>IF(OR(Y46="",Y46=0),"",IF(ISERROR(VLOOKUP(Y46+0,Tabell11[[#All],[SMB rabatt]],1,0)),Y46,""))</f>
        <v/>
      </c>
      <c r="AC46" s="120" t="str">
        <f>IF(OR(AB46="",AB46=0),"",IF(ISERROR(VLOOKUP(AB46+0,Tabell12[[#All],[Størrelsesparameter]],1,0)),AB46,""))</f>
        <v/>
      </c>
    </row>
    <row r="47" spans="3:29" ht="14.5">
      <c r="C47" s="8">
        <v>1630</v>
      </c>
      <c r="D47" s="8"/>
      <c r="E47" s="8"/>
      <c r="F47" s="8"/>
      <c r="G47" s="8"/>
      <c r="H47" s="8"/>
      <c r="I47" s="8"/>
      <c r="J47" s="8"/>
      <c r="K47" s="8"/>
      <c r="N47" s="120" t="str">
        <f>IF(OR(M47="",M47=0),"",IF(ISERROR(VLOOKUP(M47+0,Tabell16[[#All],[Sektorkode]],1,0)),M47,""))</f>
        <v/>
      </c>
      <c r="Q47" s="120" t="str">
        <f>IF(OR(P47="",P47=0),"",IF(ISERROR(VLOOKUP(P47+0,Tabell3[[#All],[Næringskode]],1,0)),P47,""))</f>
        <v/>
      </c>
      <c r="T47" s="120" t="str">
        <f>IF(OR(S47="",S47=0),"",IF(ISERROR(VLOOKUP(S47+0,Tabell8[[#All],[Hovedtype sikkerhet (kategori 1 – 6)]],1,0)),S47,""))</f>
        <v/>
      </c>
      <c r="W47" s="120" t="str">
        <f>IF(OR(V47="",V47=0),"",IF(ISERROR(VLOOKUP(V47+0,Tabell10[[#All],[Segment næringseiendomsengasjementer]],1,0)),V47,""))</f>
        <v/>
      </c>
      <c r="Z47" s="120" t="str">
        <f>IF(OR(Y47="",Y47=0),"",IF(ISERROR(VLOOKUP(Y47+0,Tabell11[[#All],[SMB rabatt]],1,0)),Y47,""))</f>
        <v/>
      </c>
      <c r="AC47" s="120" t="str">
        <f>IF(OR(AB47="",AB47=0),"",IF(ISERROR(VLOOKUP(AB47+0,Tabell12[[#All],[Størrelsesparameter]],1,0)),AB47,""))</f>
        <v/>
      </c>
    </row>
    <row r="48" spans="3:29" ht="14.5">
      <c r="C48" s="8">
        <v>1700</v>
      </c>
      <c r="D48" s="8"/>
      <c r="E48" s="8"/>
      <c r="F48" s="8"/>
      <c r="G48" s="8"/>
      <c r="H48" s="8"/>
      <c r="I48" s="8"/>
      <c r="J48" s="8"/>
      <c r="K48" s="8"/>
      <c r="N48" s="120" t="str">
        <f>IF(OR(M48="",M48=0),"",IF(ISERROR(VLOOKUP(M48+0,Tabell16[[#All],[Sektorkode]],1,0)),M48,""))</f>
        <v/>
      </c>
      <c r="Q48" s="120" t="str">
        <f>IF(OR(P48="",P48=0),"",IF(ISERROR(VLOOKUP(P48+0,Tabell3[[#All],[Næringskode]],1,0)),P48,""))</f>
        <v/>
      </c>
      <c r="T48" s="120" t="str">
        <f>IF(OR(S48="",S48=0),"",IF(ISERROR(VLOOKUP(S48+0,Tabell8[[#All],[Hovedtype sikkerhet (kategori 1 – 6)]],1,0)),S48,""))</f>
        <v/>
      </c>
      <c r="W48" s="120" t="str">
        <f>IF(OR(V48="",V48=0),"",IF(ISERROR(VLOOKUP(V48+0,Tabell10[[#All],[Segment næringseiendomsengasjementer]],1,0)),V48,""))</f>
        <v/>
      </c>
      <c r="Z48" s="120" t="str">
        <f>IF(OR(Y48="",Y48=0),"",IF(ISERROR(VLOOKUP(Y48+0,Tabell11[[#All],[SMB rabatt]],1,0)),Y48,""))</f>
        <v/>
      </c>
      <c r="AC48" s="120" t="str">
        <f>IF(OR(AB48="",AB48=0),"",IF(ISERROR(VLOOKUP(AB48+0,Tabell12[[#All],[Størrelsesparameter]],1,0)),AB48,""))</f>
        <v/>
      </c>
    </row>
    <row r="49" spans="3:29" ht="14.5">
      <c r="C49" s="8">
        <v>2100</v>
      </c>
      <c r="D49" s="8"/>
      <c r="E49" s="8"/>
      <c r="F49" s="8"/>
      <c r="G49" s="8"/>
      <c r="H49" s="8"/>
      <c r="I49" s="8"/>
      <c r="J49" s="8"/>
      <c r="K49" s="8"/>
      <c r="N49" s="120" t="str">
        <f>IF(OR(M49="",M49=0),"",IF(ISERROR(VLOOKUP(M49+0,Tabell16[[#All],[Sektorkode]],1,0)),M49,""))</f>
        <v/>
      </c>
      <c r="Q49" s="120" t="str">
        <f>IF(OR(P49="",P49=0),"",IF(ISERROR(VLOOKUP(P49+0,Tabell3[[#All],[Næringskode]],1,0)),P49,""))</f>
        <v/>
      </c>
      <c r="T49" s="120" t="str">
        <f>IF(OR(S49="",S49=0),"",IF(ISERROR(VLOOKUP(S49+0,Tabell8[[#All],[Hovedtype sikkerhet (kategori 1 – 6)]],1,0)),S49,""))</f>
        <v/>
      </c>
      <c r="W49" s="120" t="str">
        <f>IF(OR(V49="",V49=0),"",IF(ISERROR(VLOOKUP(V49+0,Tabell10[[#All],[Segment næringseiendomsengasjementer]],1,0)),V49,""))</f>
        <v/>
      </c>
      <c r="Z49" s="120" t="str">
        <f>IF(OR(Y49="",Y49=0),"",IF(ISERROR(VLOOKUP(Y49+0,Tabell11[[#All],[SMB rabatt]],1,0)),Y49,""))</f>
        <v/>
      </c>
      <c r="AC49" s="120" t="str">
        <f>IF(OR(AB49="",AB49=0),"",IF(ISERROR(VLOOKUP(AB49+0,Tabell12[[#All],[Størrelsesparameter]],1,0)),AB49,""))</f>
        <v/>
      </c>
    </row>
    <row r="50" spans="3:29" ht="14.5">
      <c r="C50" s="8">
        <v>2200</v>
      </c>
      <c r="D50" s="8"/>
      <c r="E50" s="8"/>
      <c r="F50" s="8"/>
      <c r="G50" s="8"/>
      <c r="H50" s="8"/>
      <c r="I50" s="8"/>
      <c r="J50" s="8"/>
      <c r="K50" s="8"/>
      <c r="N50" s="120" t="str">
        <f>IF(OR(M50="",M50=0),"",IF(ISERROR(VLOOKUP(M50+0,Tabell16[[#All],[Sektorkode]],1,0)),M50,""))</f>
        <v/>
      </c>
      <c r="Q50" s="120" t="str">
        <f>IF(OR(P50="",P50=0),"",IF(ISERROR(VLOOKUP(P50+0,Tabell3[[#All],[Næringskode]],1,0)),P50,""))</f>
        <v/>
      </c>
      <c r="T50" s="120" t="str">
        <f>IF(OR(S50="",S50=0),"",IF(ISERROR(VLOOKUP(S50+0,Tabell8[[#All],[Hovedtype sikkerhet (kategori 1 – 6)]],1,0)),S50,""))</f>
        <v/>
      </c>
      <c r="W50" s="120" t="str">
        <f>IF(OR(V50="",V50=0),"",IF(ISERROR(VLOOKUP(V50+0,Tabell10[[#All],[Segment næringseiendomsengasjementer]],1,0)),V50,""))</f>
        <v/>
      </c>
      <c r="Z50" s="120" t="str">
        <f>IF(OR(Y50="",Y50=0),"",IF(ISERROR(VLOOKUP(Y50+0,Tabell11[[#All],[SMB rabatt]],1,0)),Y50,""))</f>
        <v/>
      </c>
      <c r="AC50" s="120" t="str">
        <f>IF(OR(AB50="",AB50=0),"",IF(ISERROR(VLOOKUP(AB50+0,Tabell12[[#All],[Størrelsesparameter]],1,0)),AB50,""))</f>
        <v/>
      </c>
    </row>
    <row r="51" spans="3:29" ht="14.5">
      <c r="C51" s="8">
        <v>2300</v>
      </c>
      <c r="D51" s="8"/>
      <c r="E51" s="8"/>
      <c r="F51" s="8"/>
      <c r="G51" s="8"/>
      <c r="H51" s="8"/>
      <c r="I51" s="8"/>
      <c r="J51" s="8"/>
      <c r="K51" s="8"/>
      <c r="N51" s="120" t="str">
        <f>IF(OR(M51="",M51=0),"",IF(ISERROR(VLOOKUP(M51+0,Tabell16[[#All],[Sektorkode]],1,0)),M51,""))</f>
        <v/>
      </c>
      <c r="Q51" s="120" t="str">
        <f>IF(OR(P51="",P51=0),"",IF(ISERROR(VLOOKUP(P51+0,Tabell3[[#All],[Næringskode]],1,0)),P51,""))</f>
        <v/>
      </c>
      <c r="T51" s="120" t="str">
        <f>IF(OR(S51="",S51=0),"",IF(ISERROR(VLOOKUP(S51+0,Tabell8[[#All],[Hovedtype sikkerhet (kategori 1 – 6)]],1,0)),S51,""))</f>
        <v/>
      </c>
      <c r="W51" s="120" t="str">
        <f>IF(OR(V51="",V51=0),"",IF(ISERROR(VLOOKUP(V51+0,Tabell10[[#All],[Segment næringseiendomsengasjementer]],1,0)),V51,""))</f>
        <v/>
      </c>
      <c r="Z51" s="120" t="str">
        <f>IF(OR(Y51="",Y51=0),"",IF(ISERROR(VLOOKUP(Y51+0,Tabell11[[#All],[SMB rabatt]],1,0)),Y51,""))</f>
        <v/>
      </c>
      <c r="AC51" s="120" t="str">
        <f>IF(OR(AB51="",AB51=0),"",IF(ISERROR(VLOOKUP(AB51+0,Tabell12[[#All],[Størrelsesparameter]],1,0)),AB51,""))</f>
        <v/>
      </c>
    </row>
    <row r="52" spans="3:29" ht="14.5">
      <c r="C52" s="8">
        <v>2400</v>
      </c>
      <c r="D52" s="8"/>
      <c r="E52" s="8"/>
      <c r="F52" s="8"/>
      <c r="G52" s="8"/>
      <c r="H52" s="8"/>
      <c r="I52" s="8"/>
      <c r="J52" s="8"/>
      <c r="K52" s="8"/>
      <c r="N52" s="120" t="str">
        <f>IF(OR(M52="",M52=0),"",IF(ISERROR(VLOOKUP(M52+0,Tabell16[[#All],[Sektorkode]],1,0)),M52,""))</f>
        <v/>
      </c>
      <c r="Q52" s="120" t="str">
        <f>IF(OR(P52="",P52=0),"",IF(ISERROR(VLOOKUP(P52+0,Tabell3[[#All],[Næringskode]],1,0)),P52,""))</f>
        <v/>
      </c>
      <c r="T52" s="120" t="str">
        <f>IF(OR(S52="",S52=0),"",IF(ISERROR(VLOOKUP(S52+0,Tabell8[[#All],[Hovedtype sikkerhet (kategori 1 – 6)]],1,0)),S52,""))</f>
        <v/>
      </c>
      <c r="W52" s="120" t="str">
        <f>IF(OR(V52="",V52=0),"",IF(ISERROR(VLOOKUP(V52+0,Tabell10[[#All],[Segment næringseiendomsengasjementer]],1,0)),V52,""))</f>
        <v/>
      </c>
      <c r="Z52" s="120" t="str">
        <f>IF(OR(Y52="",Y52=0),"",IF(ISERROR(VLOOKUP(Y52+0,Tabell11[[#All],[SMB rabatt]],1,0)),Y52,""))</f>
        <v/>
      </c>
      <c r="AC52" s="120" t="str">
        <f>IF(OR(AB52="",AB52=0),"",IF(ISERROR(VLOOKUP(AB52+0,Tabell12[[#All],[Størrelsesparameter]],1,0)),AB52,""))</f>
        <v/>
      </c>
    </row>
    <row r="53" spans="3:29" ht="14.5">
      <c r="C53" s="8">
        <v>3110</v>
      </c>
      <c r="D53" s="8"/>
      <c r="E53" s="8"/>
      <c r="F53" s="8"/>
      <c r="G53" s="8"/>
      <c r="H53" s="8"/>
      <c r="I53" s="8"/>
      <c r="J53" s="8"/>
      <c r="K53" s="8"/>
      <c r="N53" s="120" t="str">
        <f>IF(OR(M53="",M53=0),"",IF(ISERROR(VLOOKUP(M53+0,Tabell16[[#All],[Sektorkode]],1,0)),M53,""))</f>
        <v/>
      </c>
      <c r="Q53" s="120" t="str">
        <f>IF(OR(P53="",P53=0),"",IF(ISERROR(VLOOKUP(P53+0,Tabell3[[#All],[Næringskode]],1,0)),P53,""))</f>
        <v/>
      </c>
      <c r="T53" s="120" t="str">
        <f>IF(OR(S53="",S53=0),"",IF(ISERROR(VLOOKUP(S53+0,Tabell8[[#All],[Hovedtype sikkerhet (kategori 1 – 6)]],1,0)),S53,""))</f>
        <v/>
      </c>
      <c r="W53" s="120" t="str">
        <f>IF(OR(V53="",V53=0),"",IF(ISERROR(VLOOKUP(V53+0,Tabell10[[#All],[Segment næringseiendomsengasjementer]],1,0)),V53,""))</f>
        <v/>
      </c>
      <c r="Z53" s="120" t="str">
        <f>IF(OR(Y53="",Y53=0),"",IF(ISERROR(VLOOKUP(Y53+0,Tabell11[[#All],[SMB rabatt]],1,0)),Y53,""))</f>
        <v/>
      </c>
      <c r="AC53" s="120" t="str">
        <f>IF(OR(AB53="",AB53=0),"",IF(ISERROR(VLOOKUP(AB53+0,Tabell12[[#All],[Størrelsesparameter]],1,0)),AB53,""))</f>
        <v/>
      </c>
    </row>
    <row r="54" spans="3:29" ht="14.5">
      <c r="C54" s="8">
        <v>3110</v>
      </c>
      <c r="D54" s="8"/>
      <c r="E54" s="8"/>
      <c r="F54" s="8"/>
      <c r="G54" s="8"/>
      <c r="H54" s="8"/>
      <c r="I54" s="8"/>
      <c r="J54" s="8"/>
      <c r="K54" s="8"/>
      <c r="N54" s="120" t="str">
        <f>IF(OR(M54="",M54=0),"",IF(ISERROR(VLOOKUP(M54+0,Tabell16[[#All],[Sektorkode]],1,0)),M54,""))</f>
        <v/>
      </c>
      <c r="Q54" s="120" t="str">
        <f>IF(OR(P54="",P54=0),"",IF(ISERROR(VLOOKUP(P54+0,Tabell3[[#All],[Næringskode]],1,0)),P54,""))</f>
        <v/>
      </c>
      <c r="T54" s="120" t="str">
        <f>IF(OR(S54="",S54=0),"",IF(ISERROR(VLOOKUP(S54+0,Tabell8[[#All],[Hovedtype sikkerhet (kategori 1 – 6)]],1,0)),S54,""))</f>
        <v/>
      </c>
      <c r="W54" s="120" t="str">
        <f>IF(OR(V54="",V54=0),"",IF(ISERROR(VLOOKUP(V54+0,Tabell10[[#All],[Segment næringseiendomsengasjementer]],1,0)),V54,""))</f>
        <v/>
      </c>
      <c r="Z54" s="120" t="str">
        <f>IF(OR(Y54="",Y54=0),"",IF(ISERROR(VLOOKUP(Y54+0,Tabell11[[#All],[SMB rabatt]],1,0)),Y54,""))</f>
        <v/>
      </c>
      <c r="AC54" s="120" t="str">
        <f>IF(OR(AB54="",AB54=0),"",IF(ISERROR(VLOOKUP(AB54+0,Tabell12[[#All],[Størrelsesparameter]],1,0)),AB54,""))</f>
        <v/>
      </c>
    </row>
    <row r="55" spans="3:29" ht="14.5">
      <c r="C55" s="8">
        <v>3120</v>
      </c>
      <c r="D55" s="8"/>
      <c r="E55" s="8"/>
      <c r="F55" s="8"/>
      <c r="G55" s="8"/>
      <c r="H55" s="8"/>
      <c r="I55" s="8"/>
      <c r="J55" s="8"/>
      <c r="K55" s="8"/>
      <c r="N55" s="120" t="str">
        <f>IF(OR(M55="",M55=0),"",IF(ISERROR(VLOOKUP(M55+0,Tabell16[[#All],[Sektorkode]],1,0)),M55,""))</f>
        <v/>
      </c>
      <c r="Q55" s="120" t="str">
        <f>IF(OR(P55="",P55=0),"",IF(ISERROR(VLOOKUP(P55+0,Tabell3[[#All],[Næringskode]],1,0)),P55,""))</f>
        <v/>
      </c>
      <c r="T55" s="120" t="str">
        <f>IF(OR(S55="",S55=0),"",IF(ISERROR(VLOOKUP(S55+0,Tabell8[[#All],[Hovedtype sikkerhet (kategori 1 – 6)]],1,0)),S55,""))</f>
        <v/>
      </c>
      <c r="W55" s="120" t="str">
        <f>IF(OR(V55="",V55=0),"",IF(ISERROR(VLOOKUP(V55+0,Tabell10[[#All],[Segment næringseiendomsengasjementer]],1,0)),V55,""))</f>
        <v/>
      </c>
      <c r="Z55" s="120" t="str">
        <f>IF(OR(Y55="",Y55=0),"",IF(ISERROR(VLOOKUP(Y55+0,Tabell11[[#All],[SMB rabatt]],1,0)),Y55,""))</f>
        <v/>
      </c>
      <c r="AC55" s="120" t="str">
        <f>IF(OR(AB55="",AB55=0),"",IF(ISERROR(VLOOKUP(AB55+0,Tabell12[[#All],[Størrelsesparameter]],1,0)),AB55,""))</f>
        <v/>
      </c>
    </row>
    <row r="56" spans="3:29" ht="14.5">
      <c r="C56" s="8">
        <v>3211</v>
      </c>
      <c r="D56" s="8"/>
      <c r="E56" s="8"/>
      <c r="F56" s="8"/>
      <c r="G56" s="8"/>
      <c r="H56" s="8"/>
      <c r="I56" s="8"/>
      <c r="J56" s="8"/>
      <c r="K56" s="8"/>
      <c r="N56" s="120" t="str">
        <f>IF(OR(M56="",M56=0),"",IF(ISERROR(VLOOKUP(M56+0,Tabell16[[#All],[Sektorkode]],1,0)),M56,""))</f>
        <v/>
      </c>
      <c r="Q56" s="120" t="str">
        <f>IF(OR(P56="",P56=0),"",IF(ISERROR(VLOOKUP(P56+0,Tabell3[[#All],[Næringskode]],1,0)),P56,""))</f>
        <v/>
      </c>
      <c r="T56" s="120" t="str">
        <f>IF(OR(S56="",S56=0),"",IF(ISERROR(VLOOKUP(S56+0,Tabell8[[#All],[Hovedtype sikkerhet (kategori 1 – 6)]],1,0)),S56,""))</f>
        <v/>
      </c>
      <c r="W56" s="120" t="str">
        <f>IF(OR(V56="",V56=0),"",IF(ISERROR(VLOOKUP(V56+0,Tabell10[[#All],[Segment næringseiendomsengasjementer]],1,0)),V56,""))</f>
        <v/>
      </c>
      <c r="Z56" s="120" t="str">
        <f>IF(OR(Y56="",Y56=0),"",IF(ISERROR(VLOOKUP(Y56+0,Tabell11[[#All],[SMB rabatt]],1,0)),Y56,""))</f>
        <v/>
      </c>
      <c r="AC56" s="120" t="str">
        <f>IF(OR(AB56="",AB56=0),"",IF(ISERROR(VLOOKUP(AB56+0,Tabell12[[#All],[Størrelsesparameter]],1,0)),AB56,""))</f>
        <v/>
      </c>
    </row>
    <row r="57" spans="3:29" ht="14.5">
      <c r="C57" s="8">
        <v>3212</v>
      </c>
      <c r="D57" s="8"/>
      <c r="E57" s="8"/>
      <c r="F57" s="8"/>
      <c r="G57" s="8"/>
      <c r="H57" s="8"/>
      <c r="I57" s="8"/>
      <c r="J57" s="8"/>
      <c r="K57" s="8"/>
      <c r="N57" s="120" t="str">
        <f>IF(OR(M57="",M57=0),"",IF(ISERROR(VLOOKUP(M57+0,Tabell16[[#All],[Sektorkode]],1,0)),M57,""))</f>
        <v/>
      </c>
      <c r="Q57" s="120" t="str">
        <f>IF(OR(P57="",P57=0),"",IF(ISERROR(VLOOKUP(P57+0,Tabell3[[#All],[Næringskode]],1,0)),P57,""))</f>
        <v/>
      </c>
      <c r="T57" s="120" t="str">
        <f>IF(OR(S57="",S57=0),"",IF(ISERROR(VLOOKUP(S57+0,Tabell8[[#All],[Hovedtype sikkerhet (kategori 1 – 6)]],1,0)),S57,""))</f>
        <v/>
      </c>
      <c r="W57" s="120" t="str">
        <f>IF(OR(V57="",V57=0),"",IF(ISERROR(VLOOKUP(V57+0,Tabell10[[#All],[Segment næringseiendomsengasjementer]],1,0)),V57,""))</f>
        <v/>
      </c>
      <c r="Z57" s="120" t="str">
        <f>IF(OR(Y57="",Y57=0),"",IF(ISERROR(VLOOKUP(Y57+0,Tabell11[[#All],[SMB rabatt]],1,0)),Y57,""))</f>
        <v/>
      </c>
      <c r="AC57" s="120" t="str">
        <f>IF(OR(AB57="",AB57=0),"",IF(ISERROR(VLOOKUP(AB57+0,Tabell12[[#All],[Størrelsesparameter]],1,0)),AB57,""))</f>
        <v/>
      </c>
    </row>
    <row r="58" spans="3:29" ht="14.5">
      <c r="C58" s="8">
        <v>3221</v>
      </c>
      <c r="D58" s="8"/>
      <c r="E58" s="8"/>
      <c r="F58" s="8"/>
      <c r="G58" s="8"/>
      <c r="H58" s="8"/>
      <c r="I58" s="8"/>
      <c r="J58" s="8"/>
      <c r="K58" s="8"/>
      <c r="N58" s="120" t="str">
        <f>IF(OR(M58="",M58=0),"",IF(ISERROR(VLOOKUP(M58+0,Tabell16[[#All],[Sektorkode]],1,0)),M58,""))</f>
        <v/>
      </c>
      <c r="Q58" s="120" t="str">
        <f>IF(OR(P58="",P58=0),"",IF(ISERROR(VLOOKUP(P58+0,Tabell3[[#All],[Næringskode]],1,0)),P58,""))</f>
        <v/>
      </c>
      <c r="T58" s="120" t="str">
        <f>IF(OR(S58="",S58=0),"",IF(ISERROR(VLOOKUP(S58+0,Tabell8[[#All],[Hovedtype sikkerhet (kategori 1 – 6)]],1,0)),S58,""))</f>
        <v/>
      </c>
      <c r="W58" s="120" t="str">
        <f>IF(OR(V58="",V58=0),"",IF(ISERROR(VLOOKUP(V58+0,Tabell10[[#All],[Segment næringseiendomsengasjementer]],1,0)),V58,""))</f>
        <v/>
      </c>
      <c r="Z58" s="120" t="str">
        <f>IF(OR(Y58="",Y58=0),"",IF(ISERROR(VLOOKUP(Y58+0,Tabell11[[#All],[SMB rabatt]],1,0)),Y58,""))</f>
        <v/>
      </c>
      <c r="AC58" s="120" t="str">
        <f>IF(OR(AB58="",AB58=0),"",IF(ISERROR(VLOOKUP(AB58+0,Tabell12[[#All],[Størrelsesparameter]],1,0)),AB58,""))</f>
        <v/>
      </c>
    </row>
    <row r="59" spans="3:29" ht="14.5">
      <c r="C59" s="8">
        <v>3222</v>
      </c>
      <c r="D59" s="8"/>
      <c r="E59" s="8"/>
      <c r="F59" s="8"/>
      <c r="G59" s="8"/>
      <c r="H59" s="8"/>
      <c r="I59" s="8"/>
      <c r="J59" s="8"/>
      <c r="K59" s="8"/>
      <c r="N59" s="120" t="str">
        <f>IF(OR(M59="",M59=0),"",IF(ISERROR(VLOOKUP(M59+0,Tabell16[[#All],[Sektorkode]],1,0)),M59,""))</f>
        <v/>
      </c>
      <c r="Q59" s="120" t="str">
        <f>IF(OR(P59="",P59=0),"",IF(ISERROR(VLOOKUP(P59+0,Tabell3[[#All],[Næringskode]],1,0)),P59,""))</f>
        <v/>
      </c>
      <c r="T59" s="120" t="str">
        <f>IF(OR(S59="",S59=0),"",IF(ISERROR(VLOOKUP(S59+0,Tabell8[[#All],[Hovedtype sikkerhet (kategori 1 – 6)]],1,0)),S59,""))</f>
        <v/>
      </c>
      <c r="W59" s="120" t="str">
        <f>IF(OR(V59="",V59=0),"",IF(ISERROR(VLOOKUP(V59+0,Tabell10[[#All],[Segment næringseiendomsengasjementer]],1,0)),V59,""))</f>
        <v/>
      </c>
      <c r="Z59" s="120" t="str">
        <f>IF(OR(Y59="",Y59=0),"",IF(ISERROR(VLOOKUP(Y59+0,Tabell11[[#All],[SMB rabatt]],1,0)),Y59,""))</f>
        <v/>
      </c>
      <c r="AC59" s="120" t="str">
        <f>IF(OR(AB59="",AB59=0),"",IF(ISERROR(VLOOKUP(AB59+0,Tabell12[[#All],[Størrelsesparameter]],1,0)),AB59,""))</f>
        <v/>
      </c>
    </row>
    <row r="60" spans="3:29" ht="14.5">
      <c r="C60" s="8">
        <v>3300</v>
      </c>
      <c r="D60" s="8"/>
      <c r="E60" s="8"/>
      <c r="F60" s="8"/>
      <c r="G60" s="8"/>
      <c r="H60" s="8"/>
      <c r="I60" s="8"/>
      <c r="J60" s="8"/>
      <c r="K60" s="8"/>
      <c r="N60" s="120" t="str">
        <f>IF(OR(M60="",M60=0),"",IF(ISERROR(VLOOKUP(M60+0,Tabell16[[#All],[Sektorkode]],1,0)),M60,""))</f>
        <v/>
      </c>
      <c r="Q60" s="120" t="str">
        <f>IF(OR(P60="",P60=0),"",IF(ISERROR(VLOOKUP(P60+0,Tabell3[[#All],[Næringskode]],1,0)),P60,""))</f>
        <v/>
      </c>
      <c r="T60" s="120" t="str">
        <f>IF(OR(S60="",S60=0),"",IF(ISERROR(VLOOKUP(S60+0,Tabell8[[#All],[Hovedtype sikkerhet (kategori 1 – 6)]],1,0)),S60,""))</f>
        <v/>
      </c>
      <c r="W60" s="120" t="str">
        <f>IF(OR(V60="",V60=0),"",IF(ISERROR(VLOOKUP(V60+0,Tabell10[[#All],[Segment næringseiendomsengasjementer]],1,0)),V60,""))</f>
        <v/>
      </c>
      <c r="Z60" s="120" t="str">
        <f>IF(OR(Y60="",Y60=0),"",IF(ISERROR(VLOOKUP(Y60+0,Tabell11[[#All],[SMB rabatt]],1,0)),Y60,""))</f>
        <v/>
      </c>
      <c r="AC60" s="120" t="str">
        <f>IF(OR(AB60="",AB60=0),"",IF(ISERROR(VLOOKUP(AB60+0,Tabell12[[#All],[Størrelsesparameter]],1,0)),AB60,""))</f>
        <v/>
      </c>
    </row>
    <row r="61" spans="3:29" ht="14.5">
      <c r="C61" s="8">
        <v>3300</v>
      </c>
      <c r="D61" s="8"/>
      <c r="E61" s="8"/>
      <c r="F61" s="8"/>
      <c r="G61" s="8"/>
      <c r="H61" s="8"/>
      <c r="I61" s="8"/>
      <c r="J61" s="8"/>
      <c r="K61" s="8"/>
      <c r="N61" s="120" t="str">
        <f>IF(OR(M61="",M61=0),"",IF(ISERROR(VLOOKUP(M61+0,Tabell16[[#All],[Sektorkode]],1,0)),M61,""))</f>
        <v/>
      </c>
      <c r="Q61" s="120" t="str">
        <f>IF(OR(P61="",P61=0),"",IF(ISERROR(VLOOKUP(P61+0,Tabell3[[#All],[Næringskode]],1,0)),P61,""))</f>
        <v/>
      </c>
      <c r="T61" s="120" t="str">
        <f>IF(OR(S61="",S61=0),"",IF(ISERROR(VLOOKUP(S61+0,Tabell8[[#All],[Hovedtype sikkerhet (kategori 1 – 6)]],1,0)),S61,""))</f>
        <v/>
      </c>
      <c r="W61" s="120" t="str">
        <f>IF(OR(V61="",V61=0),"",IF(ISERROR(VLOOKUP(V61+0,Tabell10[[#All],[Segment næringseiendomsengasjementer]],1,0)),V61,""))</f>
        <v/>
      </c>
      <c r="Z61" s="120" t="str">
        <f>IF(OR(Y61="",Y61=0),"",IF(ISERROR(VLOOKUP(Y61+0,Tabell11[[#All],[SMB rabatt]],1,0)),Y61,""))</f>
        <v/>
      </c>
      <c r="AC61" s="120" t="str">
        <f>IF(OR(AB61="",AB61=0),"",IF(ISERROR(VLOOKUP(AB61+0,Tabell12[[#All],[Størrelsesparameter]],1,0)),AB61,""))</f>
        <v/>
      </c>
    </row>
    <row r="62" spans="3:29" ht="14.5">
      <c r="C62" s="8">
        <v>3300</v>
      </c>
      <c r="D62" s="8"/>
      <c r="E62" s="8"/>
      <c r="F62" s="8"/>
      <c r="G62" s="8"/>
      <c r="H62" s="8"/>
      <c r="I62" s="8"/>
      <c r="J62" s="8"/>
      <c r="K62" s="8"/>
      <c r="N62" s="120" t="str">
        <f>IF(OR(M62="",M62=0),"",IF(ISERROR(VLOOKUP(M62+0,Tabell16[[#All],[Sektorkode]],1,0)),M62,""))</f>
        <v/>
      </c>
      <c r="Q62" s="120" t="str">
        <f>IF(OR(P62="",P62=0),"",IF(ISERROR(VLOOKUP(P62+0,Tabell3[[#All],[Næringskode]],1,0)),P62,""))</f>
        <v/>
      </c>
      <c r="T62" s="120" t="str">
        <f>IF(OR(S62="",S62=0),"",IF(ISERROR(VLOOKUP(S62+0,Tabell8[[#All],[Hovedtype sikkerhet (kategori 1 – 6)]],1,0)),S62,""))</f>
        <v/>
      </c>
      <c r="W62" s="120" t="str">
        <f>IF(OR(V62="",V62=0),"",IF(ISERROR(VLOOKUP(V62+0,Tabell10[[#All],[Segment næringseiendomsengasjementer]],1,0)),V62,""))</f>
        <v/>
      </c>
      <c r="Z62" s="120" t="str">
        <f>IF(OR(Y62="",Y62=0),"",IF(ISERROR(VLOOKUP(Y62+0,Tabell11[[#All],[SMB rabatt]],1,0)),Y62,""))</f>
        <v/>
      </c>
      <c r="AC62" s="120" t="str">
        <f>IF(OR(AB62="",AB62=0),"",IF(ISERROR(VLOOKUP(AB62+0,Tabell12[[#All],[Størrelsesparameter]],1,0)),AB62,""))</f>
        <v/>
      </c>
    </row>
    <row r="63" spans="3:29" ht="14.5">
      <c r="C63" s="8">
        <v>3300</v>
      </c>
      <c r="D63" s="8"/>
      <c r="E63" s="8"/>
      <c r="F63" s="8"/>
      <c r="G63" s="8"/>
      <c r="H63" s="8"/>
      <c r="I63" s="8"/>
      <c r="J63" s="8"/>
      <c r="K63" s="8"/>
      <c r="N63" s="120" t="str">
        <f>IF(OR(M63="",M63=0),"",IF(ISERROR(VLOOKUP(M63+0,Tabell16[[#All],[Sektorkode]],1,0)),M63,""))</f>
        <v/>
      </c>
      <c r="Q63" s="120" t="str">
        <f>IF(OR(P63="",P63=0),"",IF(ISERROR(VLOOKUP(P63+0,Tabell3[[#All],[Næringskode]],1,0)),P63,""))</f>
        <v/>
      </c>
      <c r="T63" s="120" t="str">
        <f>IF(OR(S63="",S63=0),"",IF(ISERROR(VLOOKUP(S63+0,Tabell8[[#All],[Hovedtype sikkerhet (kategori 1 – 6)]],1,0)),S63,""))</f>
        <v/>
      </c>
      <c r="W63" s="120" t="str">
        <f>IF(OR(V63="",V63=0),"",IF(ISERROR(VLOOKUP(V63+0,Tabell10[[#All],[Segment næringseiendomsengasjementer]],1,0)),V63,""))</f>
        <v/>
      </c>
      <c r="Z63" s="120" t="str">
        <f>IF(OR(Y63="",Y63=0),"",IF(ISERROR(VLOOKUP(Y63+0,Tabell11[[#All],[SMB rabatt]],1,0)),Y63,""))</f>
        <v/>
      </c>
      <c r="AC63" s="120" t="str">
        <f>IF(OR(AB63="",AB63=0),"",IF(ISERROR(VLOOKUP(AB63+0,Tabell12[[#All],[Størrelsesparameter]],1,0)),AB63,""))</f>
        <v/>
      </c>
    </row>
    <row r="64" spans="3:29" ht="14.5">
      <c r="C64" s="8">
        <v>3300</v>
      </c>
      <c r="D64" s="8"/>
      <c r="E64" s="8"/>
      <c r="F64" s="8"/>
      <c r="G64" s="8"/>
      <c r="H64" s="8"/>
      <c r="I64" s="8"/>
      <c r="J64" s="8"/>
      <c r="K64" s="8"/>
      <c r="N64" s="120" t="str">
        <f>IF(OR(M64="",M64=0),"",IF(ISERROR(VLOOKUP(M64+0,Tabell16[[#All],[Sektorkode]],1,0)),M64,""))</f>
        <v/>
      </c>
      <c r="Q64" s="120" t="str">
        <f>IF(OR(P64="",P64=0),"",IF(ISERROR(VLOOKUP(P64+0,Tabell3[[#All],[Næringskode]],1,0)),P64,""))</f>
        <v/>
      </c>
      <c r="T64" s="120" t="str">
        <f>IF(OR(S64="",S64=0),"",IF(ISERROR(VLOOKUP(S64+0,Tabell8[[#All],[Hovedtype sikkerhet (kategori 1 – 6)]],1,0)),S64,""))</f>
        <v/>
      </c>
      <c r="W64" s="120" t="str">
        <f>IF(OR(V64="",V64=0),"",IF(ISERROR(VLOOKUP(V64+0,Tabell10[[#All],[Segment næringseiendomsengasjementer]],1,0)),V64,""))</f>
        <v/>
      </c>
      <c r="Z64" s="120" t="str">
        <f>IF(OR(Y64="",Y64=0),"",IF(ISERROR(VLOOKUP(Y64+0,Tabell11[[#All],[SMB rabatt]],1,0)),Y64,""))</f>
        <v/>
      </c>
      <c r="AC64" s="120" t="str">
        <f>IF(OR(AB64="",AB64=0),"",IF(ISERROR(VLOOKUP(AB64+0,Tabell12[[#All],[Størrelsesparameter]],1,0)),AB64,""))</f>
        <v/>
      </c>
    </row>
    <row r="65" spans="3:29" ht="14.5">
      <c r="C65" s="8">
        <v>5100</v>
      </c>
      <c r="D65" s="8"/>
      <c r="E65" s="8"/>
      <c r="F65" s="8"/>
      <c r="G65" s="8"/>
      <c r="H65" s="8"/>
      <c r="I65" s="8"/>
      <c r="J65" s="8"/>
      <c r="K65" s="8"/>
      <c r="N65" s="120" t="str">
        <f>IF(OR(M65="",M65=0),"",IF(ISERROR(VLOOKUP(M65+0,Tabell16[[#All],[Sektorkode]],1,0)),M65,""))</f>
        <v/>
      </c>
      <c r="Q65" s="120" t="str">
        <f>IF(OR(P65="",P65=0),"",IF(ISERROR(VLOOKUP(P65+0,Tabell3[[#All],[Næringskode]],1,0)),P65,""))</f>
        <v/>
      </c>
      <c r="T65" s="120" t="str">
        <f>IF(OR(S65="",S65=0),"",IF(ISERROR(VLOOKUP(S65+0,Tabell8[[#All],[Hovedtype sikkerhet (kategori 1 – 6)]],1,0)),S65,""))</f>
        <v/>
      </c>
      <c r="W65" s="120" t="str">
        <f>IF(OR(V65="",V65=0),"",IF(ISERROR(VLOOKUP(V65+0,Tabell10[[#All],[Segment næringseiendomsengasjementer]],1,0)),V65,""))</f>
        <v/>
      </c>
      <c r="Z65" s="120" t="str">
        <f>IF(OR(Y65="",Y65=0),"",IF(ISERROR(VLOOKUP(Y65+0,Tabell11[[#All],[SMB rabatt]],1,0)),Y65,""))</f>
        <v/>
      </c>
      <c r="AC65" s="120" t="str">
        <f>IF(OR(AB65="",AB65=0),"",IF(ISERROR(VLOOKUP(AB65+0,Tabell12[[#All],[Størrelsesparameter]],1,0)),AB65,""))</f>
        <v/>
      </c>
    </row>
    <row r="66" spans="3:29" ht="14.5">
      <c r="C66" s="8">
        <v>5200</v>
      </c>
      <c r="D66" s="8"/>
      <c r="E66" s="8"/>
      <c r="F66" s="8"/>
      <c r="G66" s="8"/>
      <c r="H66" s="8"/>
      <c r="I66" s="8"/>
      <c r="J66" s="8"/>
      <c r="K66" s="8"/>
      <c r="N66" s="120" t="str">
        <f>IF(OR(M66="",M66=0),"",IF(ISERROR(VLOOKUP(M66+0,Tabell16[[#All],[Sektorkode]],1,0)),M66,""))</f>
        <v/>
      </c>
      <c r="Q66" s="120" t="str">
        <f>IF(OR(P66="",P66=0),"",IF(ISERROR(VLOOKUP(P66+0,Tabell3[[#All],[Næringskode]],1,0)),P66,""))</f>
        <v/>
      </c>
      <c r="T66" s="120" t="str">
        <f>IF(OR(S66="",S66=0),"",IF(ISERROR(VLOOKUP(S66+0,Tabell8[[#All],[Hovedtype sikkerhet (kategori 1 – 6)]],1,0)),S66,""))</f>
        <v/>
      </c>
      <c r="W66" s="120" t="str">
        <f>IF(OR(V66="",V66=0),"",IF(ISERROR(VLOOKUP(V66+0,Tabell10[[#All],[Segment næringseiendomsengasjementer]],1,0)),V66,""))</f>
        <v/>
      </c>
      <c r="Z66" s="120" t="str">
        <f>IF(OR(Y66="",Y66=0),"",IF(ISERROR(VLOOKUP(Y66+0,Tabell11[[#All],[SMB rabatt]],1,0)),Y66,""))</f>
        <v/>
      </c>
      <c r="AC66" s="120" t="str">
        <f>IF(OR(AB66="",AB66=0),"",IF(ISERROR(VLOOKUP(AB66+0,Tabell12[[#All],[Størrelsesparameter]],1,0)),AB66,""))</f>
        <v/>
      </c>
    </row>
    <row r="67" spans="3:29" ht="14.5">
      <c r="C67" s="8">
        <v>6100</v>
      </c>
      <c r="D67" s="8"/>
      <c r="E67" s="8"/>
      <c r="F67" s="8"/>
      <c r="G67" s="8"/>
      <c r="H67" s="8"/>
      <c r="I67" s="8"/>
      <c r="J67" s="8"/>
      <c r="K67" s="8"/>
      <c r="N67" s="120" t="str">
        <f>IF(OR(M67="",M67=0),"",IF(ISERROR(VLOOKUP(M67+0,Tabell16[[#All],[Sektorkode]],1,0)),M67,""))</f>
        <v/>
      </c>
      <c r="Q67" s="120" t="str">
        <f>IF(OR(P67="",P67=0),"",IF(ISERROR(VLOOKUP(P67+0,Tabell3[[#All],[Næringskode]],1,0)),P67,""))</f>
        <v/>
      </c>
      <c r="T67" s="120" t="str">
        <f>IF(OR(S67="",S67=0),"",IF(ISERROR(VLOOKUP(S67+0,Tabell8[[#All],[Hovedtype sikkerhet (kategori 1 – 6)]],1,0)),S67,""))</f>
        <v/>
      </c>
      <c r="W67" s="120" t="str">
        <f>IF(OR(V67="",V67=0),"",IF(ISERROR(VLOOKUP(V67+0,Tabell10[[#All],[Segment næringseiendomsengasjementer]],1,0)),V67,""))</f>
        <v/>
      </c>
      <c r="Z67" s="120" t="str">
        <f>IF(OR(Y67="",Y67=0),"",IF(ISERROR(VLOOKUP(Y67+0,Tabell11[[#All],[SMB rabatt]],1,0)),Y67,""))</f>
        <v/>
      </c>
      <c r="AC67" s="120" t="str">
        <f>IF(OR(AB67="",AB67=0),"",IF(ISERROR(VLOOKUP(AB67+0,Tabell12[[#All],[Størrelsesparameter]],1,0)),AB67,""))</f>
        <v/>
      </c>
    </row>
    <row r="68" spans="3:29" ht="14.5">
      <c r="C68" s="8">
        <v>6200</v>
      </c>
      <c r="D68" s="8"/>
      <c r="E68" s="8"/>
      <c r="F68" s="8"/>
      <c r="G68" s="8"/>
      <c r="H68" s="8"/>
      <c r="I68" s="8"/>
      <c r="J68" s="8"/>
      <c r="K68" s="8"/>
      <c r="N68" s="120" t="str">
        <f>IF(OR(M68="",M68=0),"",IF(ISERROR(VLOOKUP(M68+0,Tabell16[[#All],[Sektorkode]],1,0)),M68,""))</f>
        <v/>
      </c>
      <c r="Q68" s="120" t="str">
        <f>IF(OR(P68="",P68=0),"",IF(ISERROR(VLOOKUP(P68+0,Tabell3[[#All],[Næringskode]],1,0)),P68,""))</f>
        <v/>
      </c>
      <c r="T68" s="120" t="str">
        <f>IF(OR(S68="",S68=0),"",IF(ISERROR(VLOOKUP(S68+0,Tabell8[[#All],[Hovedtype sikkerhet (kategori 1 – 6)]],1,0)),S68,""))</f>
        <v/>
      </c>
      <c r="W68" s="120" t="str">
        <f>IF(OR(V68="",V68=0),"",IF(ISERROR(VLOOKUP(V68+0,Tabell10[[#All],[Segment næringseiendomsengasjementer]],1,0)),V68,""))</f>
        <v/>
      </c>
      <c r="Z68" s="120" t="str">
        <f>IF(OR(Y68="",Y68=0),"",IF(ISERROR(VLOOKUP(Y68+0,Tabell11[[#All],[SMB rabatt]],1,0)),Y68,""))</f>
        <v/>
      </c>
      <c r="AC68" s="120" t="str">
        <f>IF(OR(AB68="",AB68=0),"",IF(ISERROR(VLOOKUP(AB68+0,Tabell12[[#All],[Størrelsesparameter]],1,0)),AB68,""))</f>
        <v/>
      </c>
    </row>
    <row r="69" spans="3:29" ht="14.5">
      <c r="C69" s="8">
        <v>7100</v>
      </c>
      <c r="D69" s="8"/>
      <c r="E69" s="8"/>
      <c r="F69" s="8"/>
      <c r="G69" s="8"/>
      <c r="H69" s="8"/>
      <c r="I69" s="8"/>
      <c r="J69" s="8"/>
      <c r="K69" s="8"/>
      <c r="N69" s="120" t="str">
        <f>IF(OR(M69="",M69=0),"",IF(ISERROR(VLOOKUP(M69+0,Tabell16[[#All],[Sektorkode]],1,0)),M69,""))</f>
        <v/>
      </c>
      <c r="Q69" s="120" t="str">
        <f>IF(OR(P69="",P69=0),"",IF(ISERROR(VLOOKUP(P69+0,Tabell3[[#All],[Næringskode]],1,0)),P69,""))</f>
        <v/>
      </c>
      <c r="T69" s="120" t="str">
        <f>IF(OR(S69="",S69=0),"",IF(ISERROR(VLOOKUP(S69+0,Tabell8[[#All],[Hovedtype sikkerhet (kategori 1 – 6)]],1,0)),S69,""))</f>
        <v/>
      </c>
      <c r="W69" s="120" t="str">
        <f>IF(OR(V69="",V69=0),"",IF(ISERROR(VLOOKUP(V69+0,Tabell10[[#All],[Segment næringseiendomsengasjementer]],1,0)),V69,""))</f>
        <v/>
      </c>
      <c r="Z69" s="120" t="str">
        <f>IF(OR(Y69="",Y69=0),"",IF(ISERROR(VLOOKUP(Y69+0,Tabell11[[#All],[SMB rabatt]],1,0)),Y69,""))</f>
        <v/>
      </c>
      <c r="AC69" s="120" t="str">
        <f>IF(OR(AB69="",AB69=0),"",IF(ISERROR(VLOOKUP(AB69+0,Tabell12[[#All],[Størrelsesparameter]],1,0)),AB69,""))</f>
        <v/>
      </c>
    </row>
    <row r="70" spans="3:29" ht="14.5">
      <c r="C70" s="8">
        <v>7210</v>
      </c>
      <c r="D70" s="8"/>
      <c r="E70" s="8"/>
      <c r="F70" s="8"/>
      <c r="G70" s="8"/>
      <c r="H70" s="8"/>
      <c r="I70" s="8"/>
      <c r="J70" s="8"/>
      <c r="K70" s="8"/>
      <c r="N70" s="120" t="str">
        <f>IF(OR(M70="",M70=0),"",IF(ISERROR(VLOOKUP(M70+0,Tabell16[[#All],[Sektorkode]],1,0)),M70,""))</f>
        <v/>
      </c>
      <c r="Q70" s="120" t="str">
        <f>IF(OR(P70="",P70=0),"",IF(ISERROR(VLOOKUP(P70+0,Tabell3[[#All],[Næringskode]],1,0)),P70,""))</f>
        <v/>
      </c>
      <c r="T70" s="120" t="str">
        <f>IF(OR(S70="",S70=0),"",IF(ISERROR(VLOOKUP(S70+0,Tabell8[[#All],[Hovedtype sikkerhet (kategori 1 – 6)]],1,0)),S70,""))</f>
        <v/>
      </c>
      <c r="W70" s="120" t="str">
        <f>IF(OR(V70="",V70=0),"",IF(ISERROR(VLOOKUP(V70+0,Tabell10[[#All],[Segment næringseiendomsengasjementer]],1,0)),V70,""))</f>
        <v/>
      </c>
      <c r="Z70" s="120" t="str">
        <f>IF(OR(Y70="",Y70=0),"",IF(ISERROR(VLOOKUP(Y70+0,Tabell11[[#All],[SMB rabatt]],1,0)),Y70,""))</f>
        <v/>
      </c>
      <c r="AC70" s="120" t="str">
        <f>IF(OR(AB70="",AB70=0),"",IF(ISERROR(VLOOKUP(AB70+0,Tabell12[[#All],[Størrelsesparameter]],1,0)),AB70,""))</f>
        <v/>
      </c>
    </row>
    <row r="71" spans="3:29" ht="14.5">
      <c r="C71" s="8">
        <v>7290</v>
      </c>
      <c r="D71" s="8"/>
      <c r="E71" s="8"/>
      <c r="F71" s="8"/>
      <c r="G71" s="8"/>
      <c r="H71" s="8"/>
      <c r="I71" s="8"/>
      <c r="J71" s="8"/>
      <c r="K71" s="8"/>
      <c r="N71" s="120" t="str">
        <f>IF(OR(M71="",M71=0),"",IF(ISERROR(VLOOKUP(M71+0,Tabell16[[#All],[Sektorkode]],1,0)),M71,""))</f>
        <v/>
      </c>
      <c r="Q71" s="120" t="str">
        <f>IF(OR(P71="",P71=0),"",IF(ISERROR(VLOOKUP(P71+0,Tabell3[[#All],[Næringskode]],1,0)),P71,""))</f>
        <v/>
      </c>
      <c r="T71" s="120" t="str">
        <f>IF(OR(S71="",S71=0),"",IF(ISERROR(VLOOKUP(S71+0,Tabell8[[#All],[Hovedtype sikkerhet (kategori 1 – 6)]],1,0)),S71,""))</f>
        <v/>
      </c>
      <c r="W71" s="120" t="str">
        <f>IF(OR(V71="",V71=0),"",IF(ISERROR(VLOOKUP(V71+0,Tabell10[[#All],[Segment næringseiendomsengasjementer]],1,0)),V71,""))</f>
        <v/>
      </c>
      <c r="Z71" s="120" t="str">
        <f>IF(OR(Y71="",Y71=0),"",IF(ISERROR(VLOOKUP(Y71+0,Tabell11[[#All],[SMB rabatt]],1,0)),Y71,""))</f>
        <v/>
      </c>
      <c r="AC71" s="120" t="str">
        <f>IF(OR(AB71="",AB71=0),"",IF(ISERROR(VLOOKUP(AB71+0,Tabell12[[#All],[Størrelsesparameter]],1,0)),AB71,""))</f>
        <v/>
      </c>
    </row>
    <row r="72" spans="3:29" ht="14.5">
      <c r="C72" s="8">
        <v>8110</v>
      </c>
      <c r="D72" s="8"/>
      <c r="E72" s="8"/>
      <c r="F72" s="8"/>
      <c r="G72" s="8"/>
      <c r="H72" s="8"/>
      <c r="I72" s="8"/>
      <c r="J72" s="8"/>
      <c r="K72" s="8"/>
      <c r="N72" s="120" t="str">
        <f>IF(OR(M72="",M72=0),"",IF(ISERROR(VLOOKUP(M72+0,Tabell16[[#All],[Sektorkode]],1,0)),M72,""))</f>
        <v/>
      </c>
      <c r="Q72" s="120" t="str">
        <f>IF(OR(P72="",P72=0),"",IF(ISERROR(VLOOKUP(P72+0,Tabell3[[#All],[Næringskode]],1,0)),P72,""))</f>
        <v/>
      </c>
      <c r="T72" s="120" t="str">
        <f>IF(OR(S72="",S72=0),"",IF(ISERROR(VLOOKUP(S72+0,Tabell8[[#All],[Hovedtype sikkerhet (kategori 1 – 6)]],1,0)),S72,""))</f>
        <v/>
      </c>
      <c r="W72" s="120" t="str">
        <f>IF(OR(V72="",V72=0),"",IF(ISERROR(VLOOKUP(V72+0,Tabell10[[#All],[Segment næringseiendomsengasjementer]],1,0)),V72,""))</f>
        <v/>
      </c>
      <c r="Z72" s="120" t="str">
        <f>IF(OR(Y72="",Y72=0),"",IF(ISERROR(VLOOKUP(Y72+0,Tabell11[[#All],[SMB rabatt]],1,0)),Y72,""))</f>
        <v/>
      </c>
      <c r="AC72" s="120" t="str">
        <f>IF(OR(AB72="",AB72=0),"",IF(ISERROR(VLOOKUP(AB72+0,Tabell12[[#All],[Størrelsesparameter]],1,0)),AB72,""))</f>
        <v/>
      </c>
    </row>
    <row r="73" spans="3:29" ht="14.5">
      <c r="C73" s="8">
        <v>8110</v>
      </c>
      <c r="D73" s="8"/>
      <c r="E73" s="8"/>
      <c r="F73" s="8"/>
      <c r="G73" s="8"/>
      <c r="H73" s="8"/>
      <c r="I73" s="8"/>
      <c r="J73" s="8"/>
      <c r="K73" s="8"/>
      <c r="N73" s="120" t="str">
        <f>IF(OR(M73="",M73=0),"",IF(ISERROR(VLOOKUP(M73+0,Tabell16[[#All],[Sektorkode]],1,0)),M73,""))</f>
        <v/>
      </c>
      <c r="Q73" s="120" t="str">
        <f>IF(OR(P73="",P73=0),"",IF(ISERROR(VLOOKUP(P73+0,Tabell3[[#All],[Næringskode]],1,0)),P73,""))</f>
        <v/>
      </c>
      <c r="T73" s="120" t="str">
        <f>IF(OR(S73="",S73=0),"",IF(ISERROR(VLOOKUP(S73+0,Tabell8[[#All],[Hovedtype sikkerhet (kategori 1 – 6)]],1,0)),S73,""))</f>
        <v/>
      </c>
      <c r="W73" s="120" t="str">
        <f>IF(OR(V73="",V73=0),"",IF(ISERROR(VLOOKUP(V73+0,Tabell10[[#All],[Segment næringseiendomsengasjementer]],1,0)),V73,""))</f>
        <v/>
      </c>
      <c r="Z73" s="120" t="str">
        <f>IF(OR(Y73="",Y73=0),"",IF(ISERROR(VLOOKUP(Y73+0,Tabell11[[#All],[SMB rabatt]],1,0)),Y73,""))</f>
        <v/>
      </c>
      <c r="AC73" s="120" t="str">
        <f>IF(OR(AB73="",AB73=0),"",IF(ISERROR(VLOOKUP(AB73+0,Tabell12[[#All],[Størrelsesparameter]],1,0)),AB73,""))</f>
        <v/>
      </c>
    </row>
    <row r="74" spans="3:29" ht="14.5">
      <c r="C74" s="8">
        <v>8110</v>
      </c>
      <c r="D74" s="8"/>
      <c r="E74" s="8"/>
      <c r="F74" s="8"/>
      <c r="G74" s="8"/>
      <c r="H74" s="8"/>
      <c r="I74" s="8"/>
      <c r="J74" s="8"/>
      <c r="K74" s="8"/>
      <c r="N74" s="120" t="str">
        <f>IF(OR(M74="",M74=0),"",IF(ISERROR(VLOOKUP(M74+0,Tabell16[[#All],[Sektorkode]],1,0)),M74,""))</f>
        <v/>
      </c>
      <c r="Q74" s="120" t="str">
        <f>IF(OR(P74="",P74=0),"",IF(ISERROR(VLOOKUP(P74+0,Tabell3[[#All],[Næringskode]],1,0)),P74,""))</f>
        <v/>
      </c>
      <c r="T74" s="120" t="str">
        <f>IF(OR(S74="",S74=0),"",IF(ISERROR(VLOOKUP(S74+0,Tabell8[[#All],[Hovedtype sikkerhet (kategori 1 – 6)]],1,0)),S74,""))</f>
        <v/>
      </c>
      <c r="W74" s="120" t="str">
        <f>IF(OR(V74="",V74=0),"",IF(ISERROR(VLOOKUP(V74+0,Tabell10[[#All],[Segment næringseiendomsengasjementer]],1,0)),V74,""))</f>
        <v/>
      </c>
      <c r="Z74" s="120" t="str">
        <f>IF(OR(Y74="",Y74=0),"",IF(ISERROR(VLOOKUP(Y74+0,Tabell11[[#All],[SMB rabatt]],1,0)),Y74,""))</f>
        <v/>
      </c>
      <c r="AC74" s="120" t="str">
        <f>IF(OR(AB74="",AB74=0),"",IF(ISERROR(VLOOKUP(AB74+0,Tabell12[[#All],[Størrelsesparameter]],1,0)),AB74,""))</f>
        <v/>
      </c>
    </row>
    <row r="75" spans="3:29" ht="14.5">
      <c r="C75" s="8">
        <v>8120</v>
      </c>
      <c r="D75" s="8"/>
      <c r="E75" s="8"/>
      <c r="F75" s="8"/>
      <c r="G75" s="8"/>
      <c r="H75" s="8"/>
      <c r="I75" s="8"/>
      <c r="J75" s="8"/>
      <c r="K75" s="8"/>
      <c r="N75" s="120" t="str">
        <f>IF(OR(M75="",M75=0),"",IF(ISERROR(VLOOKUP(M75+0,Tabell16[[#All],[Sektorkode]],1,0)),M75,""))</f>
        <v/>
      </c>
      <c r="Q75" s="120" t="str">
        <f>IF(OR(P75="",P75=0),"",IF(ISERROR(VLOOKUP(P75+0,Tabell3[[#All],[Næringskode]],1,0)),P75,""))</f>
        <v/>
      </c>
      <c r="T75" s="120" t="str">
        <f>IF(OR(S75="",S75=0),"",IF(ISERROR(VLOOKUP(S75+0,Tabell8[[#All],[Hovedtype sikkerhet (kategori 1 – 6)]],1,0)),S75,""))</f>
        <v/>
      </c>
      <c r="W75" s="120" t="str">
        <f>IF(OR(V75="",V75=0),"",IF(ISERROR(VLOOKUP(V75+0,Tabell10[[#All],[Segment næringseiendomsengasjementer]],1,0)),V75,""))</f>
        <v/>
      </c>
      <c r="Z75" s="120" t="str">
        <f>IF(OR(Y75="",Y75=0),"",IF(ISERROR(VLOOKUP(Y75+0,Tabell11[[#All],[SMB rabatt]],1,0)),Y75,""))</f>
        <v/>
      </c>
      <c r="AC75" s="120" t="str">
        <f>IF(OR(AB75="",AB75=0),"",IF(ISERROR(VLOOKUP(AB75+0,Tabell12[[#All],[Størrelsesparameter]],1,0)),AB75,""))</f>
        <v/>
      </c>
    </row>
    <row r="76" spans="3:29" ht="14.5">
      <c r="C76" s="8">
        <v>8910</v>
      </c>
      <c r="D76" s="8"/>
      <c r="E76" s="8"/>
      <c r="F76" s="8"/>
      <c r="G76" s="8"/>
      <c r="H76" s="8"/>
      <c r="I76" s="8"/>
      <c r="J76" s="8"/>
      <c r="K76" s="8"/>
      <c r="N76" s="120" t="str">
        <f>IF(OR(M76="",M76=0),"",IF(ISERROR(VLOOKUP(M76+0,Tabell16[[#All],[Sektorkode]],1,0)),M76,""))</f>
        <v/>
      </c>
      <c r="Q76" s="120" t="str">
        <f>IF(OR(P76="",P76=0),"",IF(ISERROR(VLOOKUP(P76+0,Tabell3[[#All],[Næringskode]],1,0)),P76,""))</f>
        <v/>
      </c>
      <c r="T76" s="120" t="str">
        <f>IF(OR(S76="",S76=0),"",IF(ISERROR(VLOOKUP(S76+0,Tabell8[[#All],[Hovedtype sikkerhet (kategori 1 – 6)]],1,0)),S76,""))</f>
        <v/>
      </c>
      <c r="W76" s="120" t="str">
        <f>IF(OR(V76="",V76=0),"",IF(ISERROR(VLOOKUP(V76+0,Tabell10[[#All],[Segment næringseiendomsengasjementer]],1,0)),V76,""))</f>
        <v/>
      </c>
      <c r="Z76" s="120" t="str">
        <f>IF(OR(Y76="",Y76=0),"",IF(ISERROR(VLOOKUP(Y76+0,Tabell11[[#All],[SMB rabatt]],1,0)),Y76,""))</f>
        <v/>
      </c>
      <c r="AC76" s="120" t="str">
        <f>IF(OR(AB76="",AB76=0),"",IF(ISERROR(VLOOKUP(AB76+0,Tabell12[[#All],[Størrelsesparameter]],1,0)),AB76,""))</f>
        <v/>
      </c>
    </row>
    <row r="77" spans="3:29" ht="14.5">
      <c r="C77" s="8">
        <v>8920</v>
      </c>
      <c r="D77" s="8"/>
      <c r="E77" s="8"/>
      <c r="F77" s="8"/>
      <c r="G77" s="8"/>
      <c r="H77" s="8"/>
      <c r="I77" s="8"/>
      <c r="J77" s="8"/>
      <c r="K77" s="8"/>
      <c r="N77" s="120" t="str">
        <f>IF(OR(M77="",M77=0),"",IF(ISERROR(VLOOKUP(M77+0,Tabell16[[#All],[Sektorkode]],1,0)),M77,""))</f>
        <v/>
      </c>
      <c r="Q77" s="120" t="str">
        <f>IF(OR(P77="",P77=0),"",IF(ISERROR(VLOOKUP(P77+0,Tabell3[[#All],[Næringskode]],1,0)),P77,""))</f>
        <v/>
      </c>
      <c r="T77" s="120" t="str">
        <f>IF(OR(S77="",S77=0),"",IF(ISERROR(VLOOKUP(S77+0,Tabell8[[#All],[Hovedtype sikkerhet (kategori 1 – 6)]],1,0)),S77,""))</f>
        <v/>
      </c>
      <c r="W77" s="120" t="str">
        <f>IF(OR(V77="",V77=0),"",IF(ISERROR(VLOOKUP(V77+0,Tabell10[[#All],[Segment næringseiendomsengasjementer]],1,0)),V77,""))</f>
        <v/>
      </c>
      <c r="Z77" s="120" t="str">
        <f>IF(OR(Y77="",Y77=0),"",IF(ISERROR(VLOOKUP(Y77+0,Tabell11[[#All],[SMB rabatt]],1,0)),Y77,""))</f>
        <v/>
      </c>
      <c r="AC77" s="120" t="str">
        <f>IF(OR(AB77="",AB77=0),"",IF(ISERROR(VLOOKUP(AB77+0,Tabell12[[#All],[Størrelsesparameter]],1,0)),AB77,""))</f>
        <v/>
      </c>
    </row>
    <row r="78" spans="3:29" ht="14.5">
      <c r="C78" s="8">
        <v>8930</v>
      </c>
      <c r="D78" s="8"/>
      <c r="E78" s="8"/>
      <c r="F78" s="8"/>
      <c r="G78" s="8"/>
      <c r="H78" s="8"/>
      <c r="I78" s="8"/>
      <c r="J78" s="8"/>
      <c r="K78" s="8"/>
      <c r="N78" s="120" t="str">
        <f>IF(OR(M78="",M78=0),"",IF(ISERROR(VLOOKUP(M78+0,Tabell16[[#All],[Sektorkode]],1,0)),M78,""))</f>
        <v/>
      </c>
      <c r="Q78" s="120" t="str">
        <f>IF(OR(P78="",P78=0),"",IF(ISERROR(VLOOKUP(P78+0,Tabell3[[#All],[Næringskode]],1,0)),P78,""))</f>
        <v/>
      </c>
      <c r="T78" s="120" t="str">
        <f>IF(OR(S78="",S78=0),"",IF(ISERROR(VLOOKUP(S78+0,Tabell8[[#All],[Hovedtype sikkerhet (kategori 1 – 6)]],1,0)),S78,""))</f>
        <v/>
      </c>
      <c r="W78" s="120" t="str">
        <f>IF(OR(V78="",V78=0),"",IF(ISERROR(VLOOKUP(V78+0,Tabell10[[#All],[Segment næringseiendomsengasjementer]],1,0)),V78,""))</f>
        <v/>
      </c>
      <c r="Z78" s="120" t="str">
        <f>IF(OR(Y78="",Y78=0),"",IF(ISERROR(VLOOKUP(Y78+0,Tabell11[[#All],[SMB rabatt]],1,0)),Y78,""))</f>
        <v/>
      </c>
      <c r="AC78" s="120" t="str">
        <f>IF(OR(AB78="",AB78=0),"",IF(ISERROR(VLOOKUP(AB78+0,Tabell12[[#All],[Størrelsesparameter]],1,0)),AB78,""))</f>
        <v/>
      </c>
    </row>
    <row r="79" spans="3:29" ht="14.5">
      <c r="C79" s="8">
        <v>8990</v>
      </c>
      <c r="D79" s="8"/>
      <c r="E79" s="8"/>
      <c r="F79" s="8"/>
      <c r="G79" s="8"/>
      <c r="H79" s="8"/>
      <c r="I79" s="8"/>
      <c r="J79" s="8"/>
      <c r="K79" s="8"/>
      <c r="N79" s="120" t="str">
        <f>IF(OR(M79="",M79=0),"",IF(ISERROR(VLOOKUP(M79+0,Tabell16[[#All],[Sektorkode]],1,0)),M79,""))</f>
        <v/>
      </c>
      <c r="Q79" s="120" t="str">
        <f>IF(OR(P79="",P79=0),"",IF(ISERROR(VLOOKUP(P79+0,Tabell3[[#All],[Næringskode]],1,0)),P79,""))</f>
        <v/>
      </c>
      <c r="T79" s="120" t="str">
        <f>IF(OR(S79="",S79=0),"",IF(ISERROR(VLOOKUP(S79+0,Tabell8[[#All],[Hovedtype sikkerhet (kategori 1 – 6)]],1,0)),S79,""))</f>
        <v/>
      </c>
      <c r="W79" s="120" t="str">
        <f>IF(OR(V79="",V79=0),"",IF(ISERROR(VLOOKUP(V79+0,Tabell10[[#All],[Segment næringseiendomsengasjementer]],1,0)),V79,""))</f>
        <v/>
      </c>
      <c r="Z79" s="120" t="str">
        <f>IF(OR(Y79="",Y79=0),"",IF(ISERROR(VLOOKUP(Y79+0,Tabell11[[#All],[SMB rabatt]],1,0)),Y79,""))</f>
        <v/>
      </c>
      <c r="AC79" s="120" t="str">
        <f>IF(OR(AB79="",AB79=0),"",IF(ISERROR(VLOOKUP(AB79+0,Tabell12[[#All],[Størrelsesparameter]],1,0)),AB79,""))</f>
        <v/>
      </c>
    </row>
    <row r="80" spans="3:29" ht="14.5">
      <c r="C80" s="8">
        <v>9101</v>
      </c>
      <c r="D80" s="8"/>
      <c r="E80" s="8"/>
      <c r="F80" s="8"/>
      <c r="G80" s="8"/>
      <c r="H80" s="8"/>
      <c r="I80" s="8"/>
      <c r="J80" s="8"/>
      <c r="K80" s="8"/>
      <c r="N80" s="120" t="str">
        <f>IF(OR(M80="",M80=0),"",IF(ISERROR(VLOOKUP(M80+0,Tabell16[[#All],[Sektorkode]],1,0)),M80,""))</f>
        <v/>
      </c>
      <c r="Q80" s="120" t="str">
        <f>IF(OR(P80="",P80=0),"",IF(ISERROR(VLOOKUP(P80+0,Tabell3[[#All],[Næringskode]],1,0)),P80,""))</f>
        <v/>
      </c>
      <c r="T80" s="120" t="str">
        <f>IF(OR(S80="",S80=0),"",IF(ISERROR(VLOOKUP(S80+0,Tabell8[[#All],[Hovedtype sikkerhet (kategori 1 – 6)]],1,0)),S80,""))</f>
        <v/>
      </c>
      <c r="W80" s="120" t="str">
        <f>IF(OR(V80="",V80=0),"",IF(ISERROR(VLOOKUP(V80+0,Tabell10[[#All],[Segment næringseiendomsengasjementer]],1,0)),V80,""))</f>
        <v/>
      </c>
      <c r="Z80" s="120" t="str">
        <f>IF(OR(Y80="",Y80=0),"",IF(ISERROR(VLOOKUP(Y80+0,Tabell11[[#All],[SMB rabatt]],1,0)),Y80,""))</f>
        <v/>
      </c>
      <c r="AC80" s="120" t="str">
        <f>IF(OR(AB80="",AB80=0),"",IF(ISERROR(VLOOKUP(AB80+0,Tabell12[[#All],[Størrelsesparameter]],1,0)),AB80,""))</f>
        <v/>
      </c>
    </row>
    <row r="81" spans="3:29" ht="14.5">
      <c r="C81" s="8">
        <v>9109</v>
      </c>
      <c r="D81" s="8"/>
      <c r="E81" s="8"/>
      <c r="F81" s="8"/>
      <c r="G81" s="8"/>
      <c r="H81" s="8"/>
      <c r="I81" s="8"/>
      <c r="J81" s="8"/>
      <c r="K81" s="8"/>
      <c r="N81" s="120" t="str">
        <f>IF(OR(M81="",M81=0),"",IF(ISERROR(VLOOKUP(M81+0,Tabell16[[#All],[Sektorkode]],1,0)),M81,""))</f>
        <v/>
      </c>
      <c r="Q81" s="120" t="str">
        <f>IF(OR(P81="",P81=0),"",IF(ISERROR(VLOOKUP(P81+0,Tabell3[[#All],[Næringskode]],1,0)),P81,""))</f>
        <v/>
      </c>
      <c r="T81" s="120" t="str">
        <f>IF(OR(S81="",S81=0),"",IF(ISERROR(VLOOKUP(S81+0,Tabell8[[#All],[Hovedtype sikkerhet (kategori 1 – 6)]],1,0)),S81,""))</f>
        <v/>
      </c>
      <c r="W81" s="120" t="str">
        <f>IF(OR(V81="",V81=0),"",IF(ISERROR(VLOOKUP(V81+0,Tabell10[[#All],[Segment næringseiendomsengasjementer]],1,0)),V81,""))</f>
        <v/>
      </c>
      <c r="Z81" s="120" t="str">
        <f>IF(OR(Y81="",Y81=0),"",IF(ISERROR(VLOOKUP(Y81+0,Tabell11[[#All],[SMB rabatt]],1,0)),Y81,""))</f>
        <v/>
      </c>
      <c r="AC81" s="120" t="str">
        <f>IF(OR(AB81="",AB81=0),"",IF(ISERROR(VLOOKUP(AB81+0,Tabell12[[#All],[Størrelsesparameter]],1,0)),AB81,""))</f>
        <v/>
      </c>
    </row>
    <row r="82" spans="3:29" ht="14.5">
      <c r="C82" s="8">
        <v>9900</v>
      </c>
      <c r="D82" s="8"/>
      <c r="E82" s="8"/>
      <c r="F82" s="8"/>
      <c r="G82" s="8"/>
      <c r="H82" s="8"/>
      <c r="I82" s="8"/>
      <c r="J82" s="8"/>
      <c r="K82" s="8"/>
      <c r="N82" s="120" t="str">
        <f>IF(OR(M82="",M82=0),"",IF(ISERROR(VLOOKUP(M82+0,Tabell16[[#All],[Sektorkode]],1,0)),M82,""))</f>
        <v/>
      </c>
      <c r="Q82" s="120" t="str">
        <f>IF(OR(P82="",P82=0),"",IF(ISERROR(VLOOKUP(P82+0,Tabell3[[#All],[Næringskode]],1,0)),P82,""))</f>
        <v/>
      </c>
      <c r="T82" s="120" t="str">
        <f>IF(OR(S82="",S82=0),"",IF(ISERROR(VLOOKUP(S82+0,Tabell8[[#All],[Hovedtype sikkerhet (kategori 1 – 6)]],1,0)),S82,""))</f>
        <v/>
      </c>
      <c r="W82" s="120" t="str">
        <f>IF(OR(V82="",V82=0),"",IF(ISERROR(VLOOKUP(V82+0,Tabell10[[#All],[Segment næringseiendomsengasjementer]],1,0)),V82,""))</f>
        <v/>
      </c>
      <c r="Z82" s="120" t="str">
        <f>IF(OR(Y82="",Y82=0),"",IF(ISERROR(VLOOKUP(Y82+0,Tabell11[[#All],[SMB rabatt]],1,0)),Y82,""))</f>
        <v/>
      </c>
      <c r="AC82" s="120" t="str">
        <f>IF(OR(AB82="",AB82=0),"",IF(ISERROR(VLOOKUP(AB82+0,Tabell12[[#All],[Størrelsesparameter]],1,0)),AB82,""))</f>
        <v/>
      </c>
    </row>
    <row r="83" spans="3:29" ht="14.5">
      <c r="C83" s="8">
        <v>10110</v>
      </c>
      <c r="D83" s="8"/>
      <c r="E83" s="8"/>
      <c r="F83" s="8"/>
      <c r="G83" s="8"/>
      <c r="H83" s="8"/>
      <c r="I83" s="8"/>
      <c r="J83" s="8"/>
      <c r="K83" s="8"/>
      <c r="N83" s="120" t="str">
        <f>IF(OR(M83="",M83=0),"",IF(ISERROR(VLOOKUP(M83+0,Tabell16[[#All],[Sektorkode]],1,0)),M83,""))</f>
        <v/>
      </c>
      <c r="Q83" s="120" t="str">
        <f>IF(OR(P83="",P83=0),"",IF(ISERROR(VLOOKUP(P83+0,Tabell3[[#All],[Næringskode]],1,0)),P83,""))</f>
        <v/>
      </c>
      <c r="T83" s="120" t="str">
        <f>IF(OR(S83="",S83=0),"",IF(ISERROR(VLOOKUP(S83+0,Tabell8[[#All],[Hovedtype sikkerhet (kategori 1 – 6)]],1,0)),S83,""))</f>
        <v/>
      </c>
      <c r="W83" s="120" t="str">
        <f>IF(OR(V83="",V83=0),"",IF(ISERROR(VLOOKUP(V83+0,Tabell10[[#All],[Segment næringseiendomsengasjementer]],1,0)),V83,""))</f>
        <v/>
      </c>
      <c r="Z83" s="120" t="str">
        <f>IF(OR(Y83="",Y83=0),"",IF(ISERROR(VLOOKUP(Y83+0,Tabell11[[#All],[SMB rabatt]],1,0)),Y83,""))</f>
        <v/>
      </c>
      <c r="AC83" s="120" t="str">
        <f>IF(OR(AB83="",AB83=0),"",IF(ISERROR(VLOOKUP(AB83+0,Tabell12[[#All],[Størrelsesparameter]],1,0)),AB83,""))</f>
        <v/>
      </c>
    </row>
    <row r="84" spans="3:29" ht="14.5">
      <c r="C84" s="8">
        <v>10120</v>
      </c>
      <c r="D84" s="8"/>
      <c r="E84" s="8"/>
      <c r="F84" s="8"/>
      <c r="G84" s="8"/>
      <c r="H84" s="8"/>
      <c r="I84" s="8"/>
      <c r="J84" s="8"/>
      <c r="K84" s="8"/>
      <c r="N84" s="120" t="str">
        <f>IF(OR(M84="",M84=0),"",IF(ISERROR(VLOOKUP(M84+0,Tabell16[[#All],[Sektorkode]],1,0)),M84,""))</f>
        <v/>
      </c>
      <c r="Q84" s="120" t="str">
        <f>IF(OR(P84="",P84=0),"",IF(ISERROR(VLOOKUP(P84+0,Tabell3[[#All],[Næringskode]],1,0)),P84,""))</f>
        <v/>
      </c>
      <c r="T84" s="120" t="str">
        <f>IF(OR(S84="",S84=0),"",IF(ISERROR(VLOOKUP(S84+0,Tabell8[[#All],[Hovedtype sikkerhet (kategori 1 – 6)]],1,0)),S84,""))</f>
        <v/>
      </c>
      <c r="W84" s="120" t="str">
        <f>IF(OR(V84="",V84=0),"",IF(ISERROR(VLOOKUP(V84+0,Tabell10[[#All],[Segment næringseiendomsengasjementer]],1,0)),V84,""))</f>
        <v/>
      </c>
      <c r="Z84" s="120" t="str">
        <f>IF(OR(Y84="",Y84=0),"",IF(ISERROR(VLOOKUP(Y84+0,Tabell11[[#All],[SMB rabatt]],1,0)),Y84,""))</f>
        <v/>
      </c>
      <c r="AC84" s="120" t="str">
        <f>IF(OR(AB84="",AB84=0),"",IF(ISERROR(VLOOKUP(AB84+0,Tabell12[[#All],[Størrelsesparameter]],1,0)),AB84,""))</f>
        <v/>
      </c>
    </row>
    <row r="85" spans="3:29" ht="14.5">
      <c r="C85" s="8">
        <v>10130</v>
      </c>
      <c r="D85" s="8"/>
      <c r="E85" s="8"/>
      <c r="F85" s="8"/>
      <c r="G85" s="8"/>
      <c r="H85" s="8"/>
      <c r="I85" s="8"/>
      <c r="J85" s="8"/>
      <c r="K85" s="8"/>
      <c r="N85" s="120" t="str">
        <f>IF(OR(M85="",M85=0),"",IF(ISERROR(VLOOKUP(M85+0,Tabell16[[#All],[Sektorkode]],1,0)),M85,""))</f>
        <v/>
      </c>
      <c r="Q85" s="120" t="str">
        <f>IF(OR(P85="",P85=0),"",IF(ISERROR(VLOOKUP(P85+0,Tabell3[[#All],[Næringskode]],1,0)),P85,""))</f>
        <v/>
      </c>
      <c r="T85" s="120" t="str">
        <f>IF(OR(S85="",S85=0),"",IF(ISERROR(VLOOKUP(S85+0,Tabell8[[#All],[Hovedtype sikkerhet (kategori 1 – 6)]],1,0)),S85,""))</f>
        <v/>
      </c>
      <c r="W85" s="120" t="str">
        <f>IF(OR(V85="",V85=0),"",IF(ISERROR(VLOOKUP(V85+0,Tabell10[[#All],[Segment næringseiendomsengasjementer]],1,0)),V85,""))</f>
        <v/>
      </c>
      <c r="Z85" s="120" t="str">
        <f>IF(OR(Y85="",Y85=0),"",IF(ISERROR(VLOOKUP(Y85+0,Tabell11[[#All],[SMB rabatt]],1,0)),Y85,""))</f>
        <v/>
      </c>
      <c r="AC85" s="120" t="str">
        <f>IF(OR(AB85="",AB85=0),"",IF(ISERROR(VLOOKUP(AB85+0,Tabell12[[#All],[Størrelsesparameter]],1,0)),AB85,""))</f>
        <v/>
      </c>
    </row>
    <row r="86" spans="3:29" ht="14.5">
      <c r="C86" s="8">
        <v>10201</v>
      </c>
      <c r="D86" s="8"/>
      <c r="E86" s="8"/>
      <c r="F86" s="8"/>
      <c r="G86" s="8"/>
      <c r="H86" s="8"/>
      <c r="I86" s="8"/>
      <c r="J86" s="8"/>
      <c r="K86" s="8"/>
      <c r="N86" s="120" t="str">
        <f>IF(OR(M86="",M86=0),"",IF(ISERROR(VLOOKUP(M86+0,Tabell16[[#All],[Sektorkode]],1,0)),M86,""))</f>
        <v/>
      </c>
      <c r="Q86" s="120" t="str">
        <f>IF(OR(P86="",P86=0),"",IF(ISERROR(VLOOKUP(P86+0,Tabell3[[#All],[Næringskode]],1,0)),P86,""))</f>
        <v/>
      </c>
      <c r="T86" s="120" t="str">
        <f>IF(OR(S86="",S86=0),"",IF(ISERROR(VLOOKUP(S86+0,Tabell8[[#All],[Hovedtype sikkerhet (kategori 1 – 6)]],1,0)),S86,""))</f>
        <v/>
      </c>
      <c r="W86" s="120" t="str">
        <f>IF(OR(V86="",V86=0),"",IF(ISERROR(VLOOKUP(V86+0,Tabell10[[#All],[Segment næringseiendomsengasjementer]],1,0)),V86,""))</f>
        <v/>
      </c>
      <c r="Z86" s="120" t="str">
        <f>IF(OR(Y86="",Y86=0),"",IF(ISERROR(VLOOKUP(Y86+0,Tabell11[[#All],[SMB rabatt]],1,0)),Y86,""))</f>
        <v/>
      </c>
      <c r="AC86" s="120" t="str">
        <f>IF(OR(AB86="",AB86=0),"",IF(ISERROR(VLOOKUP(AB86+0,Tabell12[[#All],[Størrelsesparameter]],1,0)),AB86,""))</f>
        <v/>
      </c>
    </row>
    <row r="87" spans="3:29" ht="14.5">
      <c r="C87" s="8">
        <v>10202</v>
      </c>
      <c r="D87" s="8"/>
      <c r="E87" s="8"/>
      <c r="F87" s="8"/>
      <c r="G87" s="8"/>
      <c r="H87" s="8"/>
      <c r="I87" s="8"/>
      <c r="J87" s="8"/>
      <c r="K87" s="8"/>
      <c r="N87" s="120" t="str">
        <f>IF(OR(M87="",M87=0),"",IF(ISERROR(VLOOKUP(M87+0,Tabell16[[#All],[Sektorkode]],1,0)),M87,""))</f>
        <v/>
      </c>
      <c r="Q87" s="120" t="str">
        <f>IF(OR(P87="",P87=0),"",IF(ISERROR(VLOOKUP(P87+0,Tabell3[[#All],[Næringskode]],1,0)),P87,""))</f>
        <v/>
      </c>
      <c r="T87" s="120" t="str">
        <f>IF(OR(S87="",S87=0),"",IF(ISERROR(VLOOKUP(S87+0,Tabell8[[#All],[Hovedtype sikkerhet (kategori 1 – 6)]],1,0)),S87,""))</f>
        <v/>
      </c>
      <c r="W87" s="120" t="str">
        <f>IF(OR(V87="",V87=0),"",IF(ISERROR(VLOOKUP(V87+0,Tabell10[[#All],[Segment næringseiendomsengasjementer]],1,0)),V87,""))</f>
        <v/>
      </c>
      <c r="Z87" s="120" t="str">
        <f>IF(OR(Y87="",Y87=0),"",IF(ISERROR(VLOOKUP(Y87+0,Tabell11[[#All],[SMB rabatt]],1,0)),Y87,""))</f>
        <v/>
      </c>
      <c r="AC87" s="120" t="str">
        <f>IF(OR(AB87="",AB87=0),"",IF(ISERROR(VLOOKUP(AB87+0,Tabell12[[#All],[Størrelsesparameter]],1,0)),AB87,""))</f>
        <v/>
      </c>
    </row>
    <row r="88" spans="3:29" ht="14.5">
      <c r="C88" s="8">
        <v>10203</v>
      </c>
      <c r="D88" s="8"/>
      <c r="E88" s="8"/>
      <c r="F88" s="8"/>
      <c r="G88" s="8"/>
      <c r="H88" s="8"/>
      <c r="I88" s="8"/>
      <c r="J88" s="8"/>
      <c r="K88" s="8"/>
      <c r="N88" s="120" t="str">
        <f>IF(OR(M88="",M88=0),"",IF(ISERROR(VLOOKUP(M88+0,Tabell16[[#All],[Sektorkode]],1,0)),M88,""))</f>
        <v/>
      </c>
      <c r="Q88" s="120" t="str">
        <f>IF(OR(P88="",P88=0),"",IF(ISERROR(VLOOKUP(P88+0,Tabell3[[#All],[Næringskode]],1,0)),P88,""))</f>
        <v/>
      </c>
      <c r="T88" s="120" t="str">
        <f>IF(OR(S88="",S88=0),"",IF(ISERROR(VLOOKUP(S88+0,Tabell8[[#All],[Hovedtype sikkerhet (kategori 1 – 6)]],1,0)),S88,""))</f>
        <v/>
      </c>
      <c r="W88" s="120" t="str">
        <f>IF(OR(V88="",V88=0),"",IF(ISERROR(VLOOKUP(V88+0,Tabell10[[#All],[Segment næringseiendomsengasjementer]],1,0)),V88,""))</f>
        <v/>
      </c>
      <c r="Z88" s="120" t="str">
        <f>IF(OR(Y88="",Y88=0),"",IF(ISERROR(VLOOKUP(Y88+0,Tabell11[[#All],[SMB rabatt]],1,0)),Y88,""))</f>
        <v/>
      </c>
      <c r="AC88" s="120" t="str">
        <f>IF(OR(AB88="",AB88=0),"",IF(ISERROR(VLOOKUP(AB88+0,Tabell12[[#All],[Størrelsesparameter]],1,0)),AB88,""))</f>
        <v/>
      </c>
    </row>
    <row r="89" spans="3:29" ht="14.5">
      <c r="C89" s="8">
        <v>10203</v>
      </c>
      <c r="D89" s="8"/>
      <c r="E89" s="8"/>
      <c r="F89" s="8"/>
      <c r="G89" s="8"/>
      <c r="H89" s="8"/>
      <c r="I89" s="8"/>
      <c r="J89" s="8"/>
      <c r="K89" s="8"/>
      <c r="N89" s="120" t="str">
        <f>IF(OR(M89="",M89=0),"",IF(ISERROR(VLOOKUP(M89+0,Tabell16[[#All],[Sektorkode]],1,0)),M89,""))</f>
        <v/>
      </c>
      <c r="Q89" s="120" t="str">
        <f>IF(OR(P89="",P89=0),"",IF(ISERROR(VLOOKUP(P89+0,Tabell3[[#All],[Næringskode]],1,0)),P89,""))</f>
        <v/>
      </c>
      <c r="T89" s="120" t="str">
        <f>IF(OR(S89="",S89=0),"",IF(ISERROR(VLOOKUP(S89+0,Tabell8[[#All],[Hovedtype sikkerhet (kategori 1 – 6)]],1,0)),S89,""))</f>
        <v/>
      </c>
      <c r="W89" s="120" t="str">
        <f>IF(OR(V89="",V89=0),"",IF(ISERROR(VLOOKUP(V89+0,Tabell10[[#All],[Segment næringseiendomsengasjementer]],1,0)),V89,""))</f>
        <v/>
      </c>
      <c r="Z89" s="120" t="str">
        <f>IF(OR(Y89="",Y89=0),"",IF(ISERROR(VLOOKUP(Y89+0,Tabell11[[#All],[SMB rabatt]],1,0)),Y89,""))</f>
        <v/>
      </c>
      <c r="AC89" s="120" t="str">
        <f>IF(OR(AB89="",AB89=0),"",IF(ISERROR(VLOOKUP(AB89+0,Tabell12[[#All],[Størrelsesparameter]],1,0)),AB89,""))</f>
        <v/>
      </c>
    </row>
    <row r="90" spans="3:29" ht="14.5">
      <c r="C90" s="8">
        <v>10203</v>
      </c>
      <c r="D90" s="8"/>
      <c r="E90" s="8"/>
      <c r="F90" s="8"/>
      <c r="G90" s="8"/>
      <c r="H90" s="8"/>
      <c r="I90" s="8"/>
      <c r="J90" s="8"/>
      <c r="K90" s="8"/>
      <c r="N90" s="120" t="str">
        <f>IF(OR(M90="",M90=0),"",IF(ISERROR(VLOOKUP(M90+0,Tabell16[[#All],[Sektorkode]],1,0)),M90,""))</f>
        <v/>
      </c>
      <c r="Q90" s="120" t="str">
        <f>IF(OR(P90="",P90=0),"",IF(ISERROR(VLOOKUP(P90+0,Tabell3[[#All],[Næringskode]],1,0)),P90,""))</f>
        <v/>
      </c>
      <c r="T90" s="120" t="str">
        <f>IF(OR(S90="",S90=0),"",IF(ISERROR(VLOOKUP(S90+0,Tabell8[[#All],[Hovedtype sikkerhet (kategori 1 – 6)]],1,0)),S90,""))</f>
        <v/>
      </c>
      <c r="W90" s="120" t="str">
        <f>IF(OR(V90="",V90=0),"",IF(ISERROR(VLOOKUP(V90+0,Tabell10[[#All],[Segment næringseiendomsengasjementer]],1,0)),V90,""))</f>
        <v/>
      </c>
      <c r="Z90" s="120" t="str">
        <f>IF(OR(Y90="",Y90=0),"",IF(ISERROR(VLOOKUP(Y90+0,Tabell11[[#All],[SMB rabatt]],1,0)),Y90,""))</f>
        <v/>
      </c>
      <c r="AC90" s="120" t="str">
        <f>IF(OR(AB90="",AB90=0),"",IF(ISERROR(VLOOKUP(AB90+0,Tabell12[[#All],[Størrelsesparameter]],1,0)),AB90,""))</f>
        <v/>
      </c>
    </row>
    <row r="91" spans="3:29" ht="14.5">
      <c r="C91" s="8">
        <v>10310</v>
      </c>
      <c r="D91" s="8"/>
      <c r="E91" s="8"/>
      <c r="F91" s="8"/>
      <c r="G91" s="8"/>
      <c r="H91" s="8"/>
      <c r="I91" s="8"/>
      <c r="J91" s="8"/>
      <c r="K91" s="8"/>
      <c r="N91" s="120" t="str">
        <f>IF(OR(M91="",M91=0),"",IF(ISERROR(VLOOKUP(M91+0,Tabell16[[#All],[Sektorkode]],1,0)),M91,""))</f>
        <v/>
      </c>
      <c r="Q91" s="120" t="str">
        <f>IF(OR(P91="",P91=0),"",IF(ISERROR(VLOOKUP(P91+0,Tabell3[[#All],[Næringskode]],1,0)),P91,""))</f>
        <v/>
      </c>
      <c r="T91" s="120" t="str">
        <f>IF(OR(S91="",S91=0),"",IF(ISERROR(VLOOKUP(S91+0,Tabell8[[#All],[Hovedtype sikkerhet (kategori 1 – 6)]],1,0)),S91,""))</f>
        <v/>
      </c>
      <c r="W91" s="120" t="str">
        <f>IF(OR(V91="",V91=0),"",IF(ISERROR(VLOOKUP(V91+0,Tabell10[[#All],[Segment næringseiendomsengasjementer]],1,0)),V91,""))</f>
        <v/>
      </c>
      <c r="Z91" s="120" t="str">
        <f>IF(OR(Y91="",Y91=0),"",IF(ISERROR(VLOOKUP(Y91+0,Tabell11[[#All],[SMB rabatt]],1,0)),Y91,""))</f>
        <v/>
      </c>
      <c r="AC91" s="120" t="str">
        <f>IF(OR(AB91="",AB91=0),"",IF(ISERROR(VLOOKUP(AB91+0,Tabell12[[#All],[Størrelsesparameter]],1,0)),AB91,""))</f>
        <v/>
      </c>
    </row>
    <row r="92" spans="3:29" ht="14.5">
      <c r="C92" s="8">
        <v>10320</v>
      </c>
      <c r="D92" s="8"/>
      <c r="E92" s="8"/>
      <c r="F92" s="8"/>
      <c r="G92" s="8"/>
      <c r="H92" s="8"/>
      <c r="I92" s="8"/>
      <c r="J92" s="8"/>
      <c r="K92" s="8"/>
      <c r="N92" s="120" t="str">
        <f>IF(OR(M92="",M92=0),"",IF(ISERROR(VLOOKUP(M92+0,Tabell16[[#All],[Sektorkode]],1,0)),M92,""))</f>
        <v/>
      </c>
      <c r="Q92" s="120" t="str">
        <f>IF(OR(P92="",P92=0),"",IF(ISERROR(VLOOKUP(P92+0,Tabell3[[#All],[Næringskode]],1,0)),P92,""))</f>
        <v/>
      </c>
      <c r="T92" s="120" t="str">
        <f>IF(OR(S92="",S92=0),"",IF(ISERROR(VLOOKUP(S92+0,Tabell8[[#All],[Hovedtype sikkerhet (kategori 1 – 6)]],1,0)),S92,""))</f>
        <v/>
      </c>
      <c r="W92" s="120" t="str">
        <f>IF(OR(V92="",V92=0),"",IF(ISERROR(VLOOKUP(V92+0,Tabell10[[#All],[Segment næringseiendomsengasjementer]],1,0)),V92,""))</f>
        <v/>
      </c>
      <c r="Z92" s="120" t="str">
        <f>IF(OR(Y92="",Y92=0),"",IF(ISERROR(VLOOKUP(Y92+0,Tabell11[[#All],[SMB rabatt]],1,0)),Y92,""))</f>
        <v/>
      </c>
      <c r="AC92" s="120" t="str">
        <f>IF(OR(AB92="",AB92=0),"",IF(ISERROR(VLOOKUP(AB92+0,Tabell12[[#All],[Størrelsesparameter]],1,0)),AB92,""))</f>
        <v/>
      </c>
    </row>
    <row r="93" spans="3:29" ht="14.5">
      <c r="C93" s="8">
        <v>10390</v>
      </c>
      <c r="D93" s="8"/>
      <c r="E93" s="8"/>
      <c r="F93" s="8"/>
      <c r="G93" s="8"/>
      <c r="H93" s="8"/>
      <c r="I93" s="8"/>
      <c r="J93" s="8"/>
      <c r="K93" s="8"/>
      <c r="N93" s="120" t="str">
        <f>IF(OR(M93="",M93=0),"",IF(ISERROR(VLOOKUP(M93+0,Tabell16[[#All],[Sektorkode]],1,0)),M93,""))</f>
        <v/>
      </c>
      <c r="Q93" s="120" t="str">
        <f>IF(OR(P93="",P93=0),"",IF(ISERROR(VLOOKUP(P93+0,Tabell3[[#All],[Næringskode]],1,0)),P93,""))</f>
        <v/>
      </c>
      <c r="T93" s="120" t="str">
        <f>IF(OR(S93="",S93=0),"",IF(ISERROR(VLOOKUP(S93+0,Tabell8[[#All],[Hovedtype sikkerhet (kategori 1 – 6)]],1,0)),S93,""))</f>
        <v/>
      </c>
      <c r="W93" s="120" t="str">
        <f>IF(OR(V93="",V93=0),"",IF(ISERROR(VLOOKUP(V93+0,Tabell10[[#All],[Segment næringseiendomsengasjementer]],1,0)),V93,""))</f>
        <v/>
      </c>
      <c r="Z93" s="120" t="str">
        <f>IF(OR(Y93="",Y93=0),"",IF(ISERROR(VLOOKUP(Y93+0,Tabell11[[#All],[SMB rabatt]],1,0)),Y93,""))</f>
        <v/>
      </c>
      <c r="AC93" s="120" t="str">
        <f>IF(OR(AB93="",AB93=0),"",IF(ISERROR(VLOOKUP(AB93+0,Tabell12[[#All],[Størrelsesparameter]],1,0)),AB93,""))</f>
        <v/>
      </c>
    </row>
    <row r="94" spans="3:29" ht="14.5">
      <c r="C94" s="8">
        <v>10410</v>
      </c>
      <c r="D94" s="8"/>
      <c r="E94" s="8"/>
      <c r="F94" s="8"/>
      <c r="G94" s="8"/>
      <c r="H94" s="8"/>
      <c r="I94" s="8"/>
      <c r="J94" s="8"/>
      <c r="K94" s="8"/>
      <c r="N94" s="120" t="str">
        <f>IF(OR(M94="",M94=0),"",IF(ISERROR(VLOOKUP(M94+0,Tabell16[[#All],[Sektorkode]],1,0)),M94,""))</f>
        <v/>
      </c>
      <c r="Q94" s="120" t="str">
        <f>IF(OR(P94="",P94=0),"",IF(ISERROR(VLOOKUP(P94+0,Tabell3[[#All],[Næringskode]],1,0)),P94,""))</f>
        <v/>
      </c>
      <c r="T94" s="120" t="str">
        <f>IF(OR(S94="",S94=0),"",IF(ISERROR(VLOOKUP(S94+0,Tabell8[[#All],[Hovedtype sikkerhet (kategori 1 – 6)]],1,0)),S94,""))</f>
        <v/>
      </c>
      <c r="W94" s="120" t="str">
        <f>IF(OR(V94="",V94=0),"",IF(ISERROR(VLOOKUP(V94+0,Tabell10[[#All],[Segment næringseiendomsengasjementer]],1,0)),V94,""))</f>
        <v/>
      </c>
      <c r="Z94" s="120" t="str">
        <f>IF(OR(Y94="",Y94=0),"",IF(ISERROR(VLOOKUP(Y94+0,Tabell11[[#All],[SMB rabatt]],1,0)),Y94,""))</f>
        <v/>
      </c>
      <c r="AC94" s="120" t="str">
        <f>IF(OR(AB94="",AB94=0),"",IF(ISERROR(VLOOKUP(AB94+0,Tabell12[[#All],[Størrelsesparameter]],1,0)),AB94,""))</f>
        <v/>
      </c>
    </row>
    <row r="95" spans="3:29" ht="14.5">
      <c r="C95" s="8">
        <v>10410</v>
      </c>
      <c r="D95" s="8"/>
      <c r="E95" s="8"/>
      <c r="F95" s="8"/>
      <c r="G95" s="8"/>
      <c r="H95" s="8"/>
      <c r="I95" s="8"/>
      <c r="J95" s="8"/>
      <c r="K95" s="8"/>
      <c r="N95" s="120" t="str">
        <f>IF(OR(M95="",M95=0),"",IF(ISERROR(VLOOKUP(M95+0,Tabell16[[#All],[Sektorkode]],1,0)),M95,""))</f>
        <v/>
      </c>
      <c r="Q95" s="120" t="str">
        <f>IF(OR(P95="",P95=0),"",IF(ISERROR(VLOOKUP(P95+0,Tabell3[[#All],[Næringskode]],1,0)),P95,""))</f>
        <v/>
      </c>
      <c r="T95" s="120" t="str">
        <f>IF(OR(S95="",S95=0),"",IF(ISERROR(VLOOKUP(S95+0,Tabell8[[#All],[Hovedtype sikkerhet (kategori 1 – 6)]],1,0)),S95,""))</f>
        <v/>
      </c>
      <c r="W95" s="120" t="str">
        <f>IF(OR(V95="",V95=0),"",IF(ISERROR(VLOOKUP(V95+0,Tabell10[[#All],[Segment næringseiendomsengasjementer]],1,0)),V95,""))</f>
        <v/>
      </c>
      <c r="Z95" s="120" t="str">
        <f>IF(OR(Y95="",Y95=0),"",IF(ISERROR(VLOOKUP(Y95+0,Tabell11[[#All],[SMB rabatt]],1,0)),Y95,""))</f>
        <v/>
      </c>
      <c r="AC95" s="120" t="str">
        <f>IF(OR(AB95="",AB95=0),"",IF(ISERROR(VLOOKUP(AB95+0,Tabell12[[#All],[Størrelsesparameter]],1,0)),AB95,""))</f>
        <v/>
      </c>
    </row>
    <row r="96" spans="3:29" ht="14.5">
      <c r="C96" s="8">
        <v>10410</v>
      </c>
      <c r="D96" s="8"/>
      <c r="E96" s="8"/>
      <c r="F96" s="8"/>
      <c r="G96" s="8"/>
      <c r="H96" s="8"/>
      <c r="I96" s="8"/>
      <c r="J96" s="8"/>
      <c r="K96" s="8"/>
      <c r="N96" s="120" t="str">
        <f>IF(OR(M96="",M96=0),"",IF(ISERROR(VLOOKUP(M96+0,Tabell16[[#All],[Sektorkode]],1,0)),M96,""))</f>
        <v/>
      </c>
      <c r="Q96" s="120" t="str">
        <f>IF(OR(P96="",P96=0),"",IF(ISERROR(VLOOKUP(P96+0,Tabell3[[#All],[Næringskode]],1,0)),P96,""))</f>
        <v/>
      </c>
      <c r="T96" s="120" t="str">
        <f>IF(OR(S96="",S96=0),"",IF(ISERROR(VLOOKUP(S96+0,Tabell8[[#All],[Hovedtype sikkerhet (kategori 1 – 6)]],1,0)),S96,""))</f>
        <v/>
      </c>
      <c r="W96" s="120" t="str">
        <f>IF(OR(V96="",V96=0),"",IF(ISERROR(VLOOKUP(V96+0,Tabell10[[#All],[Segment næringseiendomsengasjementer]],1,0)),V96,""))</f>
        <v/>
      </c>
      <c r="Z96" s="120" t="str">
        <f>IF(OR(Y96="",Y96=0),"",IF(ISERROR(VLOOKUP(Y96+0,Tabell11[[#All],[SMB rabatt]],1,0)),Y96,""))</f>
        <v/>
      </c>
      <c r="AC96" s="120" t="str">
        <f>IF(OR(AB96="",AB96=0),"",IF(ISERROR(VLOOKUP(AB96+0,Tabell12[[#All],[Størrelsesparameter]],1,0)),AB96,""))</f>
        <v/>
      </c>
    </row>
    <row r="97" spans="3:29" ht="14.5">
      <c r="C97" s="8">
        <v>10420</v>
      </c>
      <c r="D97" s="8"/>
      <c r="E97" s="8"/>
      <c r="F97" s="8"/>
      <c r="G97" s="8"/>
      <c r="H97" s="8"/>
      <c r="I97" s="8"/>
      <c r="J97" s="8"/>
      <c r="K97" s="8"/>
      <c r="N97" s="120" t="str">
        <f>IF(OR(M97="",M97=0),"",IF(ISERROR(VLOOKUP(M97+0,Tabell16[[#All],[Sektorkode]],1,0)),M97,""))</f>
        <v/>
      </c>
      <c r="Q97" s="120" t="str">
        <f>IF(OR(P97="",P97=0),"",IF(ISERROR(VLOOKUP(P97+0,Tabell3[[#All],[Næringskode]],1,0)),P97,""))</f>
        <v/>
      </c>
      <c r="T97" s="120" t="str">
        <f>IF(OR(S97="",S97=0),"",IF(ISERROR(VLOOKUP(S97+0,Tabell8[[#All],[Hovedtype sikkerhet (kategori 1 – 6)]],1,0)),S97,""))</f>
        <v/>
      </c>
      <c r="W97" s="120" t="str">
        <f>IF(OR(V97="",V97=0),"",IF(ISERROR(VLOOKUP(V97+0,Tabell10[[#All],[Segment næringseiendomsengasjementer]],1,0)),V97,""))</f>
        <v/>
      </c>
      <c r="Z97" s="120" t="str">
        <f>IF(OR(Y97="",Y97=0),"",IF(ISERROR(VLOOKUP(Y97+0,Tabell11[[#All],[SMB rabatt]],1,0)),Y97,""))</f>
        <v/>
      </c>
      <c r="AC97" s="120" t="str">
        <f>IF(OR(AB97="",AB97=0),"",IF(ISERROR(VLOOKUP(AB97+0,Tabell12[[#All],[Størrelsesparameter]],1,0)),AB97,""))</f>
        <v/>
      </c>
    </row>
    <row r="98" spans="3:29" ht="14.5">
      <c r="C98" s="8">
        <v>10510</v>
      </c>
      <c r="D98" s="8"/>
      <c r="E98" s="8"/>
      <c r="F98" s="8"/>
      <c r="G98" s="8"/>
      <c r="H98" s="8"/>
      <c r="I98" s="8"/>
      <c r="J98" s="8"/>
      <c r="K98" s="8"/>
      <c r="N98" s="120" t="str">
        <f>IF(OR(M98="",M98=0),"",IF(ISERROR(VLOOKUP(M98+0,Tabell16[[#All],[Sektorkode]],1,0)),M98,""))</f>
        <v/>
      </c>
      <c r="Q98" s="120" t="str">
        <f>IF(OR(P98="",P98=0),"",IF(ISERROR(VLOOKUP(P98+0,Tabell3[[#All],[Næringskode]],1,0)),P98,""))</f>
        <v/>
      </c>
      <c r="T98" s="120" t="str">
        <f>IF(OR(S98="",S98=0),"",IF(ISERROR(VLOOKUP(S98+0,Tabell8[[#All],[Hovedtype sikkerhet (kategori 1 – 6)]],1,0)),S98,""))</f>
        <v/>
      </c>
      <c r="W98" s="120" t="str">
        <f>IF(OR(V98="",V98=0),"",IF(ISERROR(VLOOKUP(V98+0,Tabell10[[#All],[Segment næringseiendomsengasjementer]],1,0)),V98,""))</f>
        <v/>
      </c>
      <c r="Z98" s="120" t="str">
        <f>IF(OR(Y98="",Y98=0),"",IF(ISERROR(VLOOKUP(Y98+0,Tabell11[[#All],[SMB rabatt]],1,0)),Y98,""))</f>
        <v/>
      </c>
      <c r="AC98" s="120" t="str">
        <f>IF(OR(AB98="",AB98=0),"",IF(ISERROR(VLOOKUP(AB98+0,Tabell12[[#All],[Størrelsesparameter]],1,0)),AB98,""))</f>
        <v/>
      </c>
    </row>
    <row r="99" spans="3:29" ht="14.5">
      <c r="C99" s="8">
        <v>10520</v>
      </c>
      <c r="D99" s="8"/>
      <c r="E99" s="8"/>
      <c r="F99" s="8"/>
      <c r="G99" s="8"/>
      <c r="H99" s="8"/>
      <c r="I99" s="8"/>
      <c r="J99" s="8"/>
      <c r="K99" s="8"/>
      <c r="N99" s="120" t="str">
        <f>IF(OR(M99="",M99=0),"",IF(ISERROR(VLOOKUP(M99+0,Tabell16[[#All],[Sektorkode]],1,0)),M99,""))</f>
        <v/>
      </c>
      <c r="Q99" s="120" t="str">
        <f>IF(OR(P99="",P99=0),"",IF(ISERROR(VLOOKUP(P99+0,Tabell3[[#All],[Næringskode]],1,0)),P99,""))</f>
        <v/>
      </c>
      <c r="T99" s="120" t="str">
        <f>IF(OR(S99="",S99=0),"",IF(ISERROR(VLOOKUP(S99+0,Tabell8[[#All],[Hovedtype sikkerhet (kategori 1 – 6)]],1,0)),S99,""))</f>
        <v/>
      </c>
      <c r="W99" s="120" t="str">
        <f>IF(OR(V99="",V99=0),"",IF(ISERROR(VLOOKUP(V99+0,Tabell10[[#All],[Segment næringseiendomsengasjementer]],1,0)),V99,""))</f>
        <v/>
      </c>
      <c r="Z99" s="120" t="str">
        <f>IF(OR(Y99="",Y99=0),"",IF(ISERROR(VLOOKUP(Y99+0,Tabell11[[#All],[SMB rabatt]],1,0)),Y99,""))</f>
        <v/>
      </c>
      <c r="AC99" s="120" t="str">
        <f>IF(OR(AB99="",AB99=0),"",IF(ISERROR(VLOOKUP(AB99+0,Tabell12[[#All],[Størrelsesparameter]],1,0)),AB99,""))</f>
        <v/>
      </c>
    </row>
    <row r="100" spans="3:29" ht="14.5">
      <c r="C100" s="8">
        <v>10610</v>
      </c>
      <c r="D100" s="8"/>
      <c r="E100" s="8"/>
      <c r="F100" s="8"/>
      <c r="G100" s="8"/>
      <c r="H100" s="8"/>
      <c r="I100" s="8"/>
      <c r="J100" s="8"/>
      <c r="K100" s="8"/>
      <c r="N100" s="120" t="str">
        <f>IF(OR(M100="",M100=0),"",IF(ISERROR(VLOOKUP(M100+0,Tabell16[[#All],[Sektorkode]],1,0)),M100,""))</f>
        <v/>
      </c>
      <c r="Q100" s="120" t="str">
        <f>IF(OR(P100="",P100=0),"",IF(ISERROR(VLOOKUP(P100+0,Tabell3[[#All],[Næringskode]],1,0)),P100,""))</f>
        <v/>
      </c>
      <c r="T100" s="120" t="str">
        <f>IF(OR(S100="",S100=0),"",IF(ISERROR(VLOOKUP(S100+0,Tabell8[[#All],[Hovedtype sikkerhet (kategori 1 – 6)]],1,0)),S100,""))</f>
        <v/>
      </c>
      <c r="W100" s="120" t="str">
        <f>IF(OR(V100="",V100=0),"",IF(ISERROR(VLOOKUP(V100+0,Tabell10[[#All],[Segment næringseiendomsengasjementer]],1,0)),V100,""))</f>
        <v/>
      </c>
      <c r="Z100" s="120" t="str">
        <f>IF(OR(Y100="",Y100=0),"",IF(ISERROR(VLOOKUP(Y100+0,Tabell11[[#All],[SMB rabatt]],1,0)),Y100,""))</f>
        <v/>
      </c>
      <c r="AC100" s="120" t="str">
        <f>IF(OR(AB100="",AB100=0),"",IF(ISERROR(VLOOKUP(AB100+0,Tabell12[[#All],[Størrelsesparameter]],1,0)),AB100,""))</f>
        <v/>
      </c>
    </row>
    <row r="101" spans="3:29" ht="14.5">
      <c r="C101" s="8">
        <v>10610</v>
      </c>
      <c r="D101" s="8"/>
      <c r="E101" s="8"/>
      <c r="F101" s="8"/>
      <c r="G101" s="8"/>
      <c r="H101" s="8"/>
      <c r="I101" s="8"/>
      <c r="J101" s="8"/>
      <c r="K101" s="8"/>
      <c r="N101" s="120" t="str">
        <f>IF(OR(M101="",M101=0),"",IF(ISERROR(VLOOKUP(M101+0,Tabell16[[#All],[Sektorkode]],1,0)),M101,""))</f>
        <v/>
      </c>
      <c r="Q101" s="120" t="str">
        <f>IF(OR(P101="",P101=0),"",IF(ISERROR(VLOOKUP(P101+0,Tabell3[[#All],[Næringskode]],1,0)),P101,""))</f>
        <v/>
      </c>
      <c r="T101" s="120" t="str">
        <f>IF(OR(S101="",S101=0),"",IF(ISERROR(VLOOKUP(S101+0,Tabell8[[#All],[Hovedtype sikkerhet (kategori 1 – 6)]],1,0)),S101,""))</f>
        <v/>
      </c>
      <c r="W101" s="120" t="str">
        <f>IF(OR(V101="",V101=0),"",IF(ISERROR(VLOOKUP(V101+0,Tabell10[[#All],[Segment næringseiendomsengasjementer]],1,0)),V101,""))</f>
        <v/>
      </c>
      <c r="Z101" s="120" t="str">
        <f>IF(OR(Y101="",Y101=0),"",IF(ISERROR(VLOOKUP(Y101+0,Tabell11[[#All],[SMB rabatt]],1,0)),Y101,""))</f>
        <v/>
      </c>
      <c r="AC101" s="120" t="str">
        <f>IF(OR(AB101="",AB101=0),"",IF(ISERROR(VLOOKUP(AB101+0,Tabell12[[#All],[Størrelsesparameter]],1,0)),AB101,""))</f>
        <v/>
      </c>
    </row>
    <row r="102" spans="3:29" ht="14.5">
      <c r="C102" s="8">
        <v>10620</v>
      </c>
      <c r="D102" s="8"/>
      <c r="E102" s="8"/>
      <c r="F102" s="8"/>
      <c r="G102" s="8"/>
      <c r="H102" s="8"/>
      <c r="I102" s="8"/>
      <c r="J102" s="8"/>
      <c r="K102" s="8"/>
      <c r="N102" s="120" t="str">
        <f>IF(OR(M102="",M102=0),"",IF(ISERROR(VLOOKUP(M102+0,Tabell16[[#All],[Sektorkode]],1,0)),M102,""))</f>
        <v/>
      </c>
      <c r="Q102" s="120" t="str">
        <f>IF(OR(P102="",P102=0),"",IF(ISERROR(VLOOKUP(P102+0,Tabell3[[#All],[Næringskode]],1,0)),P102,""))</f>
        <v/>
      </c>
      <c r="T102" s="120" t="str">
        <f>IF(OR(S102="",S102=0),"",IF(ISERROR(VLOOKUP(S102+0,Tabell8[[#All],[Hovedtype sikkerhet (kategori 1 – 6)]],1,0)),S102,""))</f>
        <v/>
      </c>
      <c r="W102" s="120" t="str">
        <f>IF(OR(V102="",V102=0),"",IF(ISERROR(VLOOKUP(V102+0,Tabell10[[#All],[Segment næringseiendomsengasjementer]],1,0)),V102,""))</f>
        <v/>
      </c>
      <c r="Z102" s="120" t="str">
        <f>IF(OR(Y102="",Y102=0),"",IF(ISERROR(VLOOKUP(Y102+0,Tabell11[[#All],[SMB rabatt]],1,0)),Y102,""))</f>
        <v/>
      </c>
      <c r="AC102" s="120" t="str">
        <f>IF(OR(AB102="",AB102=0),"",IF(ISERROR(VLOOKUP(AB102+0,Tabell12[[#All],[Størrelsesparameter]],1,0)),AB102,""))</f>
        <v/>
      </c>
    </row>
    <row r="103" spans="3:29" ht="14.5">
      <c r="C103" s="8">
        <v>10620</v>
      </c>
      <c r="D103" s="8"/>
      <c r="E103" s="8"/>
      <c r="F103" s="8"/>
      <c r="G103" s="8"/>
      <c r="H103" s="8"/>
      <c r="I103" s="8"/>
      <c r="J103" s="8"/>
      <c r="K103" s="8"/>
      <c r="N103" s="120" t="str">
        <f>IF(OR(M103="",M103=0),"",IF(ISERROR(VLOOKUP(M103+0,Tabell16[[#All],[Sektorkode]],1,0)),M103,""))</f>
        <v/>
      </c>
      <c r="Q103" s="120" t="str">
        <f>IF(OR(P103="",P103=0),"",IF(ISERROR(VLOOKUP(P103+0,Tabell3[[#All],[Næringskode]],1,0)),P103,""))</f>
        <v/>
      </c>
      <c r="T103" s="120" t="str">
        <f>IF(OR(S103="",S103=0),"",IF(ISERROR(VLOOKUP(S103+0,Tabell8[[#All],[Hovedtype sikkerhet (kategori 1 – 6)]],1,0)),S103,""))</f>
        <v/>
      </c>
      <c r="W103" s="120" t="str">
        <f>IF(OR(V103="",V103=0),"",IF(ISERROR(VLOOKUP(V103+0,Tabell10[[#All],[Segment næringseiendomsengasjementer]],1,0)),V103,""))</f>
        <v/>
      </c>
      <c r="Z103" s="120" t="str">
        <f>IF(OR(Y103="",Y103=0),"",IF(ISERROR(VLOOKUP(Y103+0,Tabell11[[#All],[SMB rabatt]],1,0)),Y103,""))</f>
        <v/>
      </c>
      <c r="AC103" s="120" t="str">
        <f>IF(OR(AB103="",AB103=0),"",IF(ISERROR(VLOOKUP(AB103+0,Tabell12[[#All],[Størrelsesparameter]],1,0)),AB103,""))</f>
        <v/>
      </c>
    </row>
    <row r="104" spans="3:29" ht="14.5">
      <c r="C104" s="8">
        <v>10710</v>
      </c>
      <c r="D104" s="8"/>
      <c r="E104" s="8"/>
      <c r="F104" s="8"/>
      <c r="G104" s="8"/>
      <c r="H104" s="8"/>
      <c r="I104" s="8"/>
      <c r="J104" s="8"/>
      <c r="K104" s="8"/>
      <c r="N104" s="120" t="str">
        <f>IF(OR(M104="",M104=0),"",IF(ISERROR(VLOOKUP(M104+0,Tabell16[[#All],[Sektorkode]],1,0)),M104,""))</f>
        <v/>
      </c>
      <c r="Q104" s="120" t="str">
        <f>IF(OR(P104="",P104=0),"",IF(ISERROR(VLOOKUP(P104+0,Tabell3[[#All],[Næringskode]],1,0)),P104,""))</f>
        <v/>
      </c>
      <c r="T104" s="120" t="str">
        <f>IF(OR(S104="",S104=0),"",IF(ISERROR(VLOOKUP(S104+0,Tabell8[[#All],[Hovedtype sikkerhet (kategori 1 – 6)]],1,0)),S104,""))</f>
        <v/>
      </c>
      <c r="W104" s="120" t="str">
        <f>IF(OR(V104="",V104=0),"",IF(ISERROR(VLOOKUP(V104+0,Tabell10[[#All],[Segment næringseiendomsengasjementer]],1,0)),V104,""))</f>
        <v/>
      </c>
      <c r="Z104" s="120" t="str">
        <f>IF(OR(Y104="",Y104=0),"",IF(ISERROR(VLOOKUP(Y104+0,Tabell11[[#All],[SMB rabatt]],1,0)),Y104,""))</f>
        <v/>
      </c>
      <c r="AC104" s="120" t="str">
        <f>IF(OR(AB104="",AB104=0),"",IF(ISERROR(VLOOKUP(AB104+0,Tabell12[[#All],[Størrelsesparameter]],1,0)),AB104,""))</f>
        <v/>
      </c>
    </row>
    <row r="105" spans="3:29" ht="14.5">
      <c r="C105" s="8">
        <v>10710</v>
      </c>
      <c r="D105" s="8"/>
      <c r="E105" s="8"/>
      <c r="F105" s="8"/>
      <c r="G105" s="8"/>
      <c r="H105" s="8"/>
      <c r="I105" s="8"/>
      <c r="J105" s="8"/>
      <c r="K105" s="8"/>
      <c r="N105" s="120" t="str">
        <f>IF(OR(M105="",M105=0),"",IF(ISERROR(VLOOKUP(M105+0,Tabell16[[#All],[Sektorkode]],1,0)),M105,""))</f>
        <v/>
      </c>
      <c r="Q105" s="120" t="str">
        <f>IF(OR(P105="",P105=0),"",IF(ISERROR(VLOOKUP(P105+0,Tabell3[[#All],[Næringskode]],1,0)),P105,""))</f>
        <v/>
      </c>
      <c r="T105" s="120" t="str">
        <f>IF(OR(S105="",S105=0),"",IF(ISERROR(VLOOKUP(S105+0,Tabell8[[#All],[Hovedtype sikkerhet (kategori 1 – 6)]],1,0)),S105,""))</f>
        <v/>
      </c>
      <c r="W105" s="120" t="str">
        <f>IF(OR(V105="",V105=0),"",IF(ISERROR(VLOOKUP(V105+0,Tabell10[[#All],[Segment næringseiendomsengasjementer]],1,0)),V105,""))</f>
        <v/>
      </c>
      <c r="Z105" s="120" t="str">
        <f>IF(OR(Y105="",Y105=0),"",IF(ISERROR(VLOOKUP(Y105+0,Tabell11[[#All],[SMB rabatt]],1,0)),Y105,""))</f>
        <v/>
      </c>
      <c r="AC105" s="120" t="str">
        <f>IF(OR(AB105="",AB105=0),"",IF(ISERROR(VLOOKUP(AB105+0,Tabell12[[#All],[Størrelsesparameter]],1,0)),AB105,""))</f>
        <v/>
      </c>
    </row>
    <row r="106" spans="3:29" ht="14.5">
      <c r="C106" s="8">
        <v>10720</v>
      </c>
      <c r="D106" s="8"/>
      <c r="E106" s="8"/>
      <c r="F106" s="8"/>
      <c r="G106" s="8"/>
      <c r="H106" s="8"/>
      <c r="I106" s="8"/>
      <c r="J106" s="8"/>
      <c r="K106" s="8"/>
      <c r="N106" s="120" t="str">
        <f>IF(OR(M106="",M106=0),"",IF(ISERROR(VLOOKUP(M106+0,Tabell16[[#All],[Sektorkode]],1,0)),M106,""))</f>
        <v/>
      </c>
      <c r="Q106" s="120" t="str">
        <f>IF(OR(P106="",P106=0),"",IF(ISERROR(VLOOKUP(P106+0,Tabell3[[#All],[Næringskode]],1,0)),P106,""))</f>
        <v/>
      </c>
      <c r="T106" s="120" t="str">
        <f>IF(OR(S106="",S106=0),"",IF(ISERROR(VLOOKUP(S106+0,Tabell8[[#All],[Hovedtype sikkerhet (kategori 1 – 6)]],1,0)),S106,""))</f>
        <v/>
      </c>
      <c r="W106" s="120" t="str">
        <f>IF(OR(V106="",V106=0),"",IF(ISERROR(VLOOKUP(V106+0,Tabell10[[#All],[Segment næringseiendomsengasjementer]],1,0)),V106,""))</f>
        <v/>
      </c>
      <c r="Z106" s="120" t="str">
        <f>IF(OR(Y106="",Y106=0),"",IF(ISERROR(VLOOKUP(Y106+0,Tabell11[[#All],[SMB rabatt]],1,0)),Y106,""))</f>
        <v/>
      </c>
      <c r="AC106" s="120" t="str">
        <f>IF(OR(AB106="",AB106=0),"",IF(ISERROR(VLOOKUP(AB106+0,Tabell12[[#All],[Størrelsesparameter]],1,0)),AB106,""))</f>
        <v/>
      </c>
    </row>
    <row r="107" spans="3:29" ht="14.5">
      <c r="C107" s="8">
        <v>10720</v>
      </c>
      <c r="D107" s="8"/>
      <c r="E107" s="8"/>
      <c r="F107" s="8"/>
      <c r="G107" s="8"/>
      <c r="H107" s="8"/>
      <c r="I107" s="8"/>
      <c r="J107" s="8"/>
      <c r="K107" s="8"/>
      <c r="N107" s="120" t="str">
        <f>IF(OR(M107="",M107=0),"",IF(ISERROR(VLOOKUP(M107+0,Tabell16[[#All],[Sektorkode]],1,0)),M107,""))</f>
        <v/>
      </c>
      <c r="Q107" s="120" t="str">
        <f>IF(OR(P107="",P107=0),"",IF(ISERROR(VLOOKUP(P107+0,Tabell3[[#All],[Næringskode]],1,0)),P107,""))</f>
        <v/>
      </c>
      <c r="T107" s="120" t="str">
        <f>IF(OR(S107="",S107=0),"",IF(ISERROR(VLOOKUP(S107+0,Tabell8[[#All],[Hovedtype sikkerhet (kategori 1 – 6)]],1,0)),S107,""))</f>
        <v/>
      </c>
      <c r="W107" s="120" t="str">
        <f>IF(OR(V107="",V107=0),"",IF(ISERROR(VLOOKUP(V107+0,Tabell10[[#All],[Segment næringseiendomsengasjementer]],1,0)),V107,""))</f>
        <v/>
      </c>
      <c r="Z107" s="120" t="str">
        <f>IF(OR(Y107="",Y107=0),"",IF(ISERROR(VLOOKUP(Y107+0,Tabell11[[#All],[SMB rabatt]],1,0)),Y107,""))</f>
        <v/>
      </c>
      <c r="AC107" s="120" t="str">
        <f>IF(OR(AB107="",AB107=0),"",IF(ISERROR(VLOOKUP(AB107+0,Tabell12[[#All],[Størrelsesparameter]],1,0)),AB107,""))</f>
        <v/>
      </c>
    </row>
    <row r="108" spans="3:29" ht="14.5">
      <c r="C108" s="8">
        <v>10730</v>
      </c>
      <c r="D108" s="8"/>
      <c r="E108" s="8"/>
      <c r="F108" s="8"/>
      <c r="G108" s="8"/>
      <c r="H108" s="8"/>
      <c r="I108" s="8"/>
      <c r="J108" s="8"/>
      <c r="K108" s="8"/>
      <c r="N108" s="120" t="str">
        <f>IF(OR(M108="",M108=0),"",IF(ISERROR(VLOOKUP(M108+0,Tabell16[[#All],[Sektorkode]],1,0)),M108,""))</f>
        <v/>
      </c>
      <c r="Q108" s="120" t="str">
        <f>IF(OR(P108="",P108=0),"",IF(ISERROR(VLOOKUP(P108+0,Tabell3[[#All],[Næringskode]],1,0)),P108,""))</f>
        <v/>
      </c>
      <c r="T108" s="120" t="str">
        <f>IF(OR(S108="",S108=0),"",IF(ISERROR(VLOOKUP(S108+0,Tabell8[[#All],[Hovedtype sikkerhet (kategori 1 – 6)]],1,0)),S108,""))</f>
        <v/>
      </c>
      <c r="W108" s="120" t="str">
        <f>IF(OR(V108="",V108=0),"",IF(ISERROR(VLOOKUP(V108+0,Tabell10[[#All],[Segment næringseiendomsengasjementer]],1,0)),V108,""))</f>
        <v/>
      </c>
      <c r="Z108" s="120" t="str">
        <f>IF(OR(Y108="",Y108=0),"",IF(ISERROR(VLOOKUP(Y108+0,Tabell11[[#All],[SMB rabatt]],1,0)),Y108,""))</f>
        <v/>
      </c>
      <c r="AC108" s="120" t="str">
        <f>IF(OR(AB108="",AB108=0),"",IF(ISERROR(VLOOKUP(AB108+0,Tabell12[[#All],[Størrelsesparameter]],1,0)),AB108,""))</f>
        <v/>
      </c>
    </row>
    <row r="109" spans="3:29" ht="14.5">
      <c r="C109" s="8">
        <v>10730</v>
      </c>
      <c r="D109" s="8"/>
      <c r="E109" s="8"/>
      <c r="F109" s="8"/>
      <c r="G109" s="8"/>
      <c r="H109" s="8"/>
      <c r="I109" s="8"/>
      <c r="J109" s="8"/>
      <c r="K109" s="8"/>
      <c r="N109" s="120" t="str">
        <f>IF(OR(M109="",M109=0),"",IF(ISERROR(VLOOKUP(M109+0,Tabell16[[#All],[Sektorkode]],1,0)),M109,""))</f>
        <v/>
      </c>
      <c r="Q109" s="120" t="str">
        <f>IF(OR(P109="",P109=0),"",IF(ISERROR(VLOOKUP(P109+0,Tabell3[[#All],[Næringskode]],1,0)),P109,""))</f>
        <v/>
      </c>
      <c r="T109" s="120" t="str">
        <f>IF(OR(S109="",S109=0),"",IF(ISERROR(VLOOKUP(S109+0,Tabell8[[#All],[Hovedtype sikkerhet (kategori 1 – 6)]],1,0)),S109,""))</f>
        <v/>
      </c>
      <c r="W109" s="120" t="str">
        <f>IF(OR(V109="",V109=0),"",IF(ISERROR(VLOOKUP(V109+0,Tabell10[[#All],[Segment næringseiendomsengasjementer]],1,0)),V109,""))</f>
        <v/>
      </c>
      <c r="Z109" s="120" t="str">
        <f>IF(OR(Y109="",Y109=0),"",IF(ISERROR(VLOOKUP(Y109+0,Tabell11[[#All],[SMB rabatt]],1,0)),Y109,""))</f>
        <v/>
      </c>
      <c r="AC109" s="120" t="str">
        <f>IF(OR(AB109="",AB109=0),"",IF(ISERROR(VLOOKUP(AB109+0,Tabell12[[#All],[Størrelsesparameter]],1,0)),AB109,""))</f>
        <v/>
      </c>
    </row>
    <row r="110" spans="3:29" ht="14.5">
      <c r="C110" s="8">
        <v>10810</v>
      </c>
      <c r="D110" s="8"/>
      <c r="E110" s="8"/>
      <c r="F110" s="8"/>
      <c r="G110" s="8"/>
      <c r="H110" s="8"/>
      <c r="I110" s="8"/>
      <c r="J110" s="8"/>
      <c r="K110" s="8"/>
      <c r="N110" s="120" t="str">
        <f>IF(OR(M110="",M110=0),"",IF(ISERROR(VLOOKUP(M110+0,Tabell16[[#All],[Sektorkode]],1,0)),M110,""))</f>
        <v/>
      </c>
      <c r="Q110" s="120" t="str">
        <f>IF(OR(P110="",P110=0),"",IF(ISERROR(VLOOKUP(P110+0,Tabell3[[#All],[Næringskode]],1,0)),P110,""))</f>
        <v/>
      </c>
      <c r="T110" s="120" t="str">
        <f>IF(OR(S110="",S110=0),"",IF(ISERROR(VLOOKUP(S110+0,Tabell8[[#All],[Hovedtype sikkerhet (kategori 1 – 6)]],1,0)),S110,""))</f>
        <v/>
      </c>
      <c r="W110" s="120" t="str">
        <f>IF(OR(V110="",V110=0),"",IF(ISERROR(VLOOKUP(V110+0,Tabell10[[#All],[Segment næringseiendomsengasjementer]],1,0)),V110,""))</f>
        <v/>
      </c>
      <c r="Z110" s="120" t="str">
        <f>IF(OR(Y110="",Y110=0),"",IF(ISERROR(VLOOKUP(Y110+0,Tabell11[[#All],[SMB rabatt]],1,0)),Y110,""))</f>
        <v/>
      </c>
      <c r="AC110" s="120" t="str">
        <f>IF(OR(AB110="",AB110=0),"",IF(ISERROR(VLOOKUP(AB110+0,Tabell12[[#All],[Størrelsesparameter]],1,0)),AB110,""))</f>
        <v/>
      </c>
    </row>
    <row r="111" spans="3:29" ht="14.5">
      <c r="C111" s="8">
        <v>10820</v>
      </c>
      <c r="D111" s="8"/>
      <c r="E111" s="8"/>
      <c r="F111" s="8"/>
      <c r="G111" s="8"/>
      <c r="H111" s="8"/>
      <c r="I111" s="8"/>
      <c r="J111" s="8"/>
      <c r="K111" s="8"/>
      <c r="N111" s="120" t="str">
        <f>IF(OR(M111="",M111=0),"",IF(ISERROR(VLOOKUP(M111+0,Tabell16[[#All],[Sektorkode]],1,0)),M111,""))</f>
        <v/>
      </c>
      <c r="Q111" s="120" t="str">
        <f>IF(OR(P111="",P111=0),"",IF(ISERROR(VLOOKUP(P111+0,Tabell3[[#All],[Næringskode]],1,0)),P111,""))</f>
        <v/>
      </c>
      <c r="T111" s="120" t="str">
        <f>IF(OR(S111="",S111=0),"",IF(ISERROR(VLOOKUP(S111+0,Tabell8[[#All],[Hovedtype sikkerhet (kategori 1 – 6)]],1,0)),S111,""))</f>
        <v/>
      </c>
      <c r="W111" s="120" t="str">
        <f>IF(OR(V111="",V111=0),"",IF(ISERROR(VLOOKUP(V111+0,Tabell10[[#All],[Segment næringseiendomsengasjementer]],1,0)),V111,""))</f>
        <v/>
      </c>
      <c r="Z111" s="120" t="str">
        <f>IF(OR(Y111="",Y111=0),"",IF(ISERROR(VLOOKUP(Y111+0,Tabell11[[#All],[SMB rabatt]],1,0)),Y111,""))</f>
        <v/>
      </c>
      <c r="AC111" s="120" t="str">
        <f>IF(OR(AB111="",AB111=0),"",IF(ISERROR(VLOOKUP(AB111+0,Tabell12[[#All],[Størrelsesparameter]],1,0)),AB111,""))</f>
        <v/>
      </c>
    </row>
    <row r="112" spans="3:29" ht="14.5">
      <c r="C112" s="8">
        <v>10830</v>
      </c>
      <c r="D112" s="8"/>
      <c r="E112" s="8"/>
      <c r="F112" s="8"/>
      <c r="G112" s="8"/>
      <c r="H112" s="8"/>
      <c r="I112" s="8"/>
      <c r="J112" s="8"/>
      <c r="K112" s="8"/>
      <c r="N112" s="120" t="str">
        <f>IF(OR(M112="",M112=0),"",IF(ISERROR(VLOOKUP(M112+0,Tabell16[[#All],[Sektorkode]],1,0)),M112,""))</f>
        <v/>
      </c>
      <c r="Q112" s="120" t="str">
        <f>IF(OR(P112="",P112=0),"",IF(ISERROR(VLOOKUP(P112+0,Tabell3[[#All],[Næringskode]],1,0)),P112,""))</f>
        <v/>
      </c>
      <c r="T112" s="120" t="str">
        <f>IF(OR(S112="",S112=0),"",IF(ISERROR(VLOOKUP(S112+0,Tabell8[[#All],[Hovedtype sikkerhet (kategori 1 – 6)]],1,0)),S112,""))</f>
        <v/>
      </c>
      <c r="W112" s="120" t="str">
        <f>IF(OR(V112="",V112=0),"",IF(ISERROR(VLOOKUP(V112+0,Tabell10[[#All],[Segment næringseiendomsengasjementer]],1,0)),V112,""))</f>
        <v/>
      </c>
      <c r="Z112" s="120" t="str">
        <f>IF(OR(Y112="",Y112=0),"",IF(ISERROR(VLOOKUP(Y112+0,Tabell11[[#All],[SMB rabatt]],1,0)),Y112,""))</f>
        <v/>
      </c>
      <c r="AC112" s="120" t="str">
        <f>IF(OR(AB112="",AB112=0),"",IF(ISERROR(VLOOKUP(AB112+0,Tabell12[[#All],[Størrelsesparameter]],1,0)),AB112,""))</f>
        <v/>
      </c>
    </row>
    <row r="113" spans="3:29" ht="14.5">
      <c r="C113" s="8">
        <v>10840</v>
      </c>
      <c r="D113" s="8"/>
      <c r="E113" s="8"/>
      <c r="F113" s="8"/>
      <c r="G113" s="8"/>
      <c r="H113" s="8"/>
      <c r="I113" s="8"/>
      <c r="J113" s="8"/>
      <c r="K113" s="8"/>
      <c r="N113" s="120" t="str">
        <f>IF(OR(M113="",M113=0),"",IF(ISERROR(VLOOKUP(M113+0,Tabell16[[#All],[Sektorkode]],1,0)),M113,""))</f>
        <v/>
      </c>
      <c r="Q113" s="120" t="str">
        <f>IF(OR(P113="",P113=0),"",IF(ISERROR(VLOOKUP(P113+0,Tabell3[[#All],[Næringskode]],1,0)),P113,""))</f>
        <v/>
      </c>
      <c r="T113" s="120" t="str">
        <f>IF(OR(S113="",S113=0),"",IF(ISERROR(VLOOKUP(S113+0,Tabell8[[#All],[Hovedtype sikkerhet (kategori 1 – 6)]],1,0)),S113,""))</f>
        <v/>
      </c>
      <c r="W113" s="120" t="str">
        <f>IF(OR(V113="",V113=0),"",IF(ISERROR(VLOOKUP(V113+0,Tabell10[[#All],[Segment næringseiendomsengasjementer]],1,0)),V113,""))</f>
        <v/>
      </c>
      <c r="Z113" s="120" t="str">
        <f>IF(OR(Y113="",Y113=0),"",IF(ISERROR(VLOOKUP(Y113+0,Tabell11[[#All],[SMB rabatt]],1,0)),Y113,""))</f>
        <v/>
      </c>
      <c r="AC113" s="120" t="str">
        <f>IF(OR(AB113="",AB113=0),"",IF(ISERROR(VLOOKUP(AB113+0,Tabell12[[#All],[Størrelsesparameter]],1,0)),AB113,""))</f>
        <v/>
      </c>
    </row>
    <row r="114" spans="3:29" ht="14.5">
      <c r="C114" s="8">
        <v>10850</v>
      </c>
      <c r="D114" s="8"/>
      <c r="E114" s="8"/>
      <c r="F114" s="8"/>
      <c r="G114" s="8"/>
      <c r="H114" s="8"/>
      <c r="I114" s="8"/>
      <c r="J114" s="8"/>
      <c r="K114" s="8"/>
      <c r="N114" s="120" t="str">
        <f>IF(OR(M114="",M114=0),"",IF(ISERROR(VLOOKUP(M114+0,Tabell16[[#All],[Sektorkode]],1,0)),M114,""))</f>
        <v/>
      </c>
      <c r="Q114" s="120" t="str">
        <f>IF(OR(P114="",P114=0),"",IF(ISERROR(VLOOKUP(P114+0,Tabell3[[#All],[Næringskode]],1,0)),P114,""))</f>
        <v/>
      </c>
      <c r="T114" s="120" t="str">
        <f>IF(OR(S114="",S114=0),"",IF(ISERROR(VLOOKUP(S114+0,Tabell8[[#All],[Hovedtype sikkerhet (kategori 1 – 6)]],1,0)),S114,""))</f>
        <v/>
      </c>
      <c r="W114" s="120" t="str">
        <f>IF(OR(V114="",V114=0),"",IF(ISERROR(VLOOKUP(V114+0,Tabell10[[#All],[Segment næringseiendomsengasjementer]],1,0)),V114,""))</f>
        <v/>
      </c>
      <c r="Z114" s="120" t="str">
        <f>IF(OR(Y114="",Y114=0),"",IF(ISERROR(VLOOKUP(Y114+0,Tabell11[[#All],[SMB rabatt]],1,0)),Y114,""))</f>
        <v/>
      </c>
      <c r="AC114" s="120" t="str">
        <f>IF(OR(AB114="",AB114=0),"",IF(ISERROR(VLOOKUP(AB114+0,Tabell12[[#All],[Størrelsesparameter]],1,0)),AB114,""))</f>
        <v/>
      </c>
    </row>
    <row r="115" spans="3:29" ht="14.5">
      <c r="C115" s="8">
        <v>10860</v>
      </c>
      <c r="D115" s="8"/>
      <c r="E115" s="8"/>
      <c r="F115" s="8"/>
      <c r="G115" s="8"/>
      <c r="H115" s="8"/>
      <c r="I115" s="8"/>
      <c r="J115" s="8"/>
      <c r="K115" s="8"/>
      <c r="N115" s="120" t="str">
        <f>IF(OR(M115="",M115=0),"",IF(ISERROR(VLOOKUP(M115+0,Tabell16[[#All],[Sektorkode]],1,0)),M115,""))</f>
        <v/>
      </c>
      <c r="Q115" s="120" t="str">
        <f>IF(OR(P115="",P115=0),"",IF(ISERROR(VLOOKUP(P115+0,Tabell3[[#All],[Næringskode]],1,0)),P115,""))</f>
        <v/>
      </c>
      <c r="T115" s="120" t="str">
        <f>IF(OR(S115="",S115=0),"",IF(ISERROR(VLOOKUP(S115+0,Tabell8[[#All],[Hovedtype sikkerhet (kategori 1 – 6)]],1,0)),S115,""))</f>
        <v/>
      </c>
      <c r="W115" s="120" t="str">
        <f>IF(OR(V115="",V115=0),"",IF(ISERROR(VLOOKUP(V115+0,Tabell10[[#All],[Segment næringseiendomsengasjementer]],1,0)),V115,""))</f>
        <v/>
      </c>
      <c r="Z115" s="120" t="str">
        <f>IF(OR(Y115="",Y115=0),"",IF(ISERROR(VLOOKUP(Y115+0,Tabell11[[#All],[SMB rabatt]],1,0)),Y115,""))</f>
        <v/>
      </c>
      <c r="AC115" s="120" t="str">
        <f>IF(OR(AB115="",AB115=0),"",IF(ISERROR(VLOOKUP(AB115+0,Tabell12[[#All],[Størrelsesparameter]],1,0)),AB115,""))</f>
        <v/>
      </c>
    </row>
    <row r="116" spans="3:29" ht="14.5">
      <c r="C116" s="8">
        <v>10890</v>
      </c>
      <c r="D116" s="8"/>
      <c r="E116" s="8"/>
      <c r="F116" s="8"/>
      <c r="G116" s="8"/>
      <c r="H116" s="8"/>
      <c r="I116" s="8"/>
      <c r="J116" s="8"/>
      <c r="K116" s="8"/>
      <c r="N116" s="120" t="str">
        <f>IF(OR(M116="",M116=0),"",IF(ISERROR(VLOOKUP(M116+0,Tabell16[[#All],[Sektorkode]],1,0)),M116,""))</f>
        <v/>
      </c>
      <c r="Q116" s="120" t="str">
        <f>IF(OR(P116="",P116=0),"",IF(ISERROR(VLOOKUP(P116+0,Tabell3[[#All],[Næringskode]],1,0)),P116,""))</f>
        <v/>
      </c>
      <c r="T116" s="120" t="str">
        <f>IF(OR(S116="",S116=0),"",IF(ISERROR(VLOOKUP(S116+0,Tabell8[[#All],[Hovedtype sikkerhet (kategori 1 – 6)]],1,0)),S116,""))</f>
        <v/>
      </c>
      <c r="W116" s="120" t="str">
        <f>IF(OR(V116="",V116=0),"",IF(ISERROR(VLOOKUP(V116+0,Tabell10[[#All],[Segment næringseiendomsengasjementer]],1,0)),V116,""))</f>
        <v/>
      </c>
      <c r="Z116" s="120" t="str">
        <f>IF(OR(Y116="",Y116=0),"",IF(ISERROR(VLOOKUP(Y116+0,Tabell11[[#All],[SMB rabatt]],1,0)),Y116,""))</f>
        <v/>
      </c>
      <c r="AC116" s="120" t="str">
        <f>IF(OR(AB116="",AB116=0),"",IF(ISERROR(VLOOKUP(AB116+0,Tabell12[[#All],[Størrelsesparameter]],1,0)),AB116,""))</f>
        <v/>
      </c>
    </row>
    <row r="117" spans="3:29" ht="14.5">
      <c r="C117" s="8">
        <v>10911</v>
      </c>
      <c r="D117" s="8"/>
      <c r="E117" s="8"/>
      <c r="F117" s="8"/>
      <c r="G117" s="8"/>
      <c r="H117" s="8"/>
      <c r="I117" s="8"/>
      <c r="J117" s="8"/>
      <c r="K117" s="8"/>
      <c r="N117" s="120" t="str">
        <f>IF(OR(M117="",M117=0),"",IF(ISERROR(VLOOKUP(M117+0,Tabell16[[#All],[Sektorkode]],1,0)),M117,""))</f>
        <v/>
      </c>
      <c r="Q117" s="120" t="str">
        <f>IF(OR(P117="",P117=0),"",IF(ISERROR(VLOOKUP(P117+0,Tabell3[[#All],[Næringskode]],1,0)),P117,""))</f>
        <v/>
      </c>
      <c r="T117" s="120" t="str">
        <f>IF(OR(S117="",S117=0),"",IF(ISERROR(VLOOKUP(S117+0,Tabell8[[#All],[Hovedtype sikkerhet (kategori 1 – 6)]],1,0)),S117,""))</f>
        <v/>
      </c>
      <c r="W117" s="120" t="str">
        <f>IF(OR(V117="",V117=0),"",IF(ISERROR(VLOOKUP(V117+0,Tabell10[[#All],[Segment næringseiendomsengasjementer]],1,0)),V117,""))</f>
        <v/>
      </c>
      <c r="Z117" s="120" t="str">
        <f>IF(OR(Y117="",Y117=0),"",IF(ISERROR(VLOOKUP(Y117+0,Tabell11[[#All],[SMB rabatt]],1,0)),Y117,""))</f>
        <v/>
      </c>
      <c r="AC117" s="120" t="str">
        <f>IF(OR(AB117="",AB117=0),"",IF(ISERROR(VLOOKUP(AB117+0,Tabell12[[#All],[Størrelsesparameter]],1,0)),AB117,""))</f>
        <v/>
      </c>
    </row>
    <row r="118" spans="3:29" ht="14.5">
      <c r="C118" s="8">
        <v>10912</v>
      </c>
      <c r="D118" s="8"/>
      <c r="E118" s="8"/>
      <c r="F118" s="8"/>
      <c r="G118" s="8"/>
      <c r="H118" s="8"/>
      <c r="I118" s="8"/>
      <c r="J118" s="8"/>
      <c r="K118" s="8"/>
      <c r="N118" s="120" t="str">
        <f>IF(OR(M118="",M118=0),"",IF(ISERROR(VLOOKUP(M118+0,Tabell16[[#All],[Sektorkode]],1,0)),M118,""))</f>
        <v/>
      </c>
      <c r="Q118" s="120" t="str">
        <f>IF(OR(P118="",P118=0),"",IF(ISERROR(VLOOKUP(P118+0,Tabell3[[#All],[Næringskode]],1,0)),P118,""))</f>
        <v/>
      </c>
      <c r="T118" s="120" t="str">
        <f>IF(OR(S118="",S118=0),"",IF(ISERROR(VLOOKUP(S118+0,Tabell8[[#All],[Hovedtype sikkerhet (kategori 1 – 6)]],1,0)),S118,""))</f>
        <v/>
      </c>
      <c r="W118" s="120" t="str">
        <f>IF(OR(V118="",V118=0),"",IF(ISERROR(VLOOKUP(V118+0,Tabell10[[#All],[Segment næringseiendomsengasjementer]],1,0)),V118,""))</f>
        <v/>
      </c>
      <c r="Z118" s="120" t="str">
        <f>IF(OR(Y118="",Y118=0),"",IF(ISERROR(VLOOKUP(Y118+0,Tabell11[[#All],[SMB rabatt]],1,0)),Y118,""))</f>
        <v/>
      </c>
      <c r="AC118" s="120" t="str">
        <f>IF(OR(AB118="",AB118=0),"",IF(ISERROR(VLOOKUP(AB118+0,Tabell12[[#All],[Størrelsesparameter]],1,0)),AB118,""))</f>
        <v/>
      </c>
    </row>
    <row r="119" spans="3:29" ht="14.5">
      <c r="C119" s="8">
        <v>10920</v>
      </c>
      <c r="D119" s="8"/>
      <c r="E119" s="8"/>
      <c r="F119" s="8"/>
      <c r="G119" s="8"/>
      <c r="H119" s="8"/>
      <c r="I119" s="8"/>
      <c r="J119" s="8"/>
      <c r="K119" s="8"/>
      <c r="N119" s="120" t="str">
        <f>IF(OR(M119="",M119=0),"",IF(ISERROR(VLOOKUP(M119+0,Tabell16[[#All],[Sektorkode]],1,0)),M119,""))</f>
        <v/>
      </c>
      <c r="Q119" s="120" t="str">
        <f>IF(OR(P119="",P119=0),"",IF(ISERROR(VLOOKUP(P119+0,Tabell3[[#All],[Næringskode]],1,0)),P119,""))</f>
        <v/>
      </c>
      <c r="T119" s="120" t="str">
        <f>IF(OR(S119="",S119=0),"",IF(ISERROR(VLOOKUP(S119+0,Tabell8[[#All],[Hovedtype sikkerhet (kategori 1 – 6)]],1,0)),S119,""))</f>
        <v/>
      </c>
      <c r="W119" s="120" t="str">
        <f>IF(OR(V119="",V119=0),"",IF(ISERROR(VLOOKUP(V119+0,Tabell10[[#All],[Segment næringseiendomsengasjementer]],1,0)),V119,""))</f>
        <v/>
      </c>
      <c r="Z119" s="120" t="str">
        <f>IF(OR(Y119="",Y119=0),"",IF(ISERROR(VLOOKUP(Y119+0,Tabell11[[#All],[SMB rabatt]],1,0)),Y119,""))</f>
        <v/>
      </c>
      <c r="AC119" s="120" t="str">
        <f>IF(OR(AB119="",AB119=0),"",IF(ISERROR(VLOOKUP(AB119+0,Tabell12[[#All],[Størrelsesparameter]],1,0)),AB119,""))</f>
        <v/>
      </c>
    </row>
    <row r="120" spans="3:29" ht="14.5">
      <c r="C120" s="8">
        <v>11010</v>
      </c>
      <c r="D120" s="8"/>
      <c r="E120" s="8"/>
      <c r="F120" s="8"/>
      <c r="G120" s="8"/>
      <c r="H120" s="8"/>
      <c r="I120" s="8"/>
      <c r="J120" s="8"/>
      <c r="K120" s="8"/>
      <c r="N120" s="120" t="str">
        <f>IF(OR(M120="",M120=0),"",IF(ISERROR(VLOOKUP(M120+0,Tabell16[[#All],[Sektorkode]],1,0)),M120,""))</f>
        <v/>
      </c>
      <c r="Q120" s="120" t="str">
        <f>IF(OR(P120="",P120=0),"",IF(ISERROR(VLOOKUP(P120+0,Tabell3[[#All],[Næringskode]],1,0)),P120,""))</f>
        <v/>
      </c>
      <c r="T120" s="120" t="str">
        <f>IF(OR(S120="",S120=0),"",IF(ISERROR(VLOOKUP(S120+0,Tabell8[[#All],[Hovedtype sikkerhet (kategori 1 – 6)]],1,0)),S120,""))</f>
        <v/>
      </c>
      <c r="W120" s="120" t="str">
        <f>IF(OR(V120="",V120=0),"",IF(ISERROR(VLOOKUP(V120+0,Tabell10[[#All],[Segment næringseiendomsengasjementer]],1,0)),V120,""))</f>
        <v/>
      </c>
      <c r="Z120" s="120" t="str">
        <f>IF(OR(Y120="",Y120=0),"",IF(ISERROR(VLOOKUP(Y120+0,Tabell11[[#All],[SMB rabatt]],1,0)),Y120,""))</f>
        <v/>
      </c>
      <c r="AC120" s="120" t="str">
        <f>IF(OR(AB120="",AB120=0),"",IF(ISERROR(VLOOKUP(AB120+0,Tabell12[[#All],[Størrelsesparameter]],1,0)),AB120,""))</f>
        <v/>
      </c>
    </row>
    <row r="121" spans="3:29" ht="14.5">
      <c r="C121" s="8">
        <v>11020</v>
      </c>
      <c r="D121" s="8"/>
      <c r="E121" s="8"/>
      <c r="F121" s="8"/>
      <c r="G121" s="8"/>
      <c r="H121" s="8"/>
      <c r="I121" s="8"/>
      <c r="J121" s="8"/>
      <c r="K121" s="8"/>
      <c r="N121" s="120" t="str">
        <f>IF(OR(M121="",M121=0),"",IF(ISERROR(VLOOKUP(M121+0,Tabell16[[#All],[Sektorkode]],1,0)),M121,""))</f>
        <v/>
      </c>
      <c r="Q121" s="120" t="str">
        <f>IF(OR(P121="",P121=0),"",IF(ISERROR(VLOOKUP(P121+0,Tabell3[[#All],[Næringskode]],1,0)),P121,""))</f>
        <v/>
      </c>
      <c r="T121" s="120" t="str">
        <f>IF(OR(S121="",S121=0),"",IF(ISERROR(VLOOKUP(S121+0,Tabell8[[#All],[Hovedtype sikkerhet (kategori 1 – 6)]],1,0)),S121,""))</f>
        <v/>
      </c>
      <c r="W121" s="120" t="str">
        <f>IF(OR(V121="",V121=0),"",IF(ISERROR(VLOOKUP(V121+0,Tabell10[[#All],[Segment næringseiendomsengasjementer]],1,0)),V121,""))</f>
        <v/>
      </c>
      <c r="Z121" s="120" t="str">
        <f>IF(OR(Y121="",Y121=0),"",IF(ISERROR(VLOOKUP(Y121+0,Tabell11[[#All],[SMB rabatt]],1,0)),Y121,""))</f>
        <v/>
      </c>
      <c r="AC121" s="120" t="str">
        <f>IF(OR(AB121="",AB121=0),"",IF(ISERROR(VLOOKUP(AB121+0,Tabell12[[#All],[Størrelsesparameter]],1,0)),AB121,""))</f>
        <v/>
      </c>
    </row>
    <row r="122" spans="3:29" ht="14.5">
      <c r="C122" s="8">
        <v>11030</v>
      </c>
      <c r="D122" s="8"/>
      <c r="E122" s="8"/>
      <c r="F122" s="8"/>
      <c r="G122" s="8"/>
      <c r="H122" s="8"/>
      <c r="I122" s="8"/>
      <c r="J122" s="8"/>
      <c r="K122" s="8"/>
      <c r="N122" s="120" t="str">
        <f>IF(OR(M122="",M122=0),"",IF(ISERROR(VLOOKUP(M122+0,Tabell16[[#All],[Sektorkode]],1,0)),M122,""))</f>
        <v/>
      </c>
      <c r="Q122" s="120" t="str">
        <f>IF(OR(P122="",P122=0),"",IF(ISERROR(VLOOKUP(P122+0,Tabell3[[#All],[Næringskode]],1,0)),P122,""))</f>
        <v/>
      </c>
      <c r="T122" s="120" t="str">
        <f>IF(OR(S122="",S122=0),"",IF(ISERROR(VLOOKUP(S122+0,Tabell8[[#All],[Hovedtype sikkerhet (kategori 1 – 6)]],1,0)),S122,""))</f>
        <v/>
      </c>
      <c r="W122" s="120" t="str">
        <f>IF(OR(V122="",V122=0),"",IF(ISERROR(VLOOKUP(V122+0,Tabell10[[#All],[Segment næringseiendomsengasjementer]],1,0)),V122,""))</f>
        <v/>
      </c>
      <c r="Z122" s="120" t="str">
        <f>IF(OR(Y122="",Y122=0),"",IF(ISERROR(VLOOKUP(Y122+0,Tabell11[[#All],[SMB rabatt]],1,0)),Y122,""))</f>
        <v/>
      </c>
      <c r="AC122" s="120" t="str">
        <f>IF(OR(AB122="",AB122=0),"",IF(ISERROR(VLOOKUP(AB122+0,Tabell12[[#All],[Størrelsesparameter]],1,0)),AB122,""))</f>
        <v/>
      </c>
    </row>
    <row r="123" spans="3:29" ht="14.5">
      <c r="C123" s="8">
        <v>11040</v>
      </c>
      <c r="D123" s="8"/>
      <c r="E123" s="8"/>
      <c r="F123" s="8"/>
      <c r="G123" s="8"/>
      <c r="H123" s="8"/>
      <c r="I123" s="8"/>
      <c r="J123" s="8"/>
      <c r="K123" s="8"/>
      <c r="N123" s="120" t="str">
        <f>IF(OR(M123="",M123=0),"",IF(ISERROR(VLOOKUP(M123+0,Tabell16[[#All],[Sektorkode]],1,0)),M123,""))</f>
        <v/>
      </c>
      <c r="Q123" s="120" t="str">
        <f>IF(OR(P123="",P123=0),"",IF(ISERROR(VLOOKUP(P123+0,Tabell3[[#All],[Næringskode]],1,0)),P123,""))</f>
        <v/>
      </c>
      <c r="T123" s="120" t="str">
        <f>IF(OR(S123="",S123=0),"",IF(ISERROR(VLOOKUP(S123+0,Tabell8[[#All],[Hovedtype sikkerhet (kategori 1 – 6)]],1,0)),S123,""))</f>
        <v/>
      </c>
      <c r="W123" s="120" t="str">
        <f>IF(OR(V123="",V123=0),"",IF(ISERROR(VLOOKUP(V123+0,Tabell10[[#All],[Segment næringseiendomsengasjementer]],1,0)),V123,""))</f>
        <v/>
      </c>
      <c r="Z123" s="120" t="str">
        <f>IF(OR(Y123="",Y123=0),"",IF(ISERROR(VLOOKUP(Y123+0,Tabell11[[#All],[SMB rabatt]],1,0)),Y123,""))</f>
        <v/>
      </c>
      <c r="AC123" s="120" t="str">
        <f>IF(OR(AB123="",AB123=0),"",IF(ISERROR(VLOOKUP(AB123+0,Tabell12[[#All],[Størrelsesparameter]],1,0)),AB123,""))</f>
        <v/>
      </c>
    </row>
    <row r="124" spans="3:29" ht="14.5">
      <c r="C124" s="8">
        <v>11050</v>
      </c>
      <c r="D124" s="8"/>
      <c r="E124" s="8"/>
      <c r="F124" s="8"/>
      <c r="G124" s="8"/>
      <c r="H124" s="8"/>
      <c r="I124" s="8"/>
      <c r="J124" s="8"/>
      <c r="K124" s="8"/>
      <c r="N124" s="120" t="str">
        <f>IF(OR(M124="",M124=0),"",IF(ISERROR(VLOOKUP(M124+0,Tabell16[[#All],[Sektorkode]],1,0)),M124,""))</f>
        <v/>
      </c>
      <c r="Q124" s="120" t="str">
        <f>IF(OR(P124="",P124=0),"",IF(ISERROR(VLOOKUP(P124+0,Tabell3[[#All],[Næringskode]],1,0)),P124,""))</f>
        <v/>
      </c>
      <c r="T124" s="120" t="str">
        <f>IF(OR(S124="",S124=0),"",IF(ISERROR(VLOOKUP(S124+0,Tabell8[[#All],[Hovedtype sikkerhet (kategori 1 – 6)]],1,0)),S124,""))</f>
        <v/>
      </c>
      <c r="W124" s="120" t="str">
        <f>IF(OR(V124="",V124=0),"",IF(ISERROR(VLOOKUP(V124+0,Tabell10[[#All],[Segment næringseiendomsengasjementer]],1,0)),V124,""))</f>
        <v/>
      </c>
      <c r="Z124" s="120" t="str">
        <f>IF(OR(Y124="",Y124=0),"",IF(ISERROR(VLOOKUP(Y124+0,Tabell11[[#All],[SMB rabatt]],1,0)),Y124,""))</f>
        <v/>
      </c>
      <c r="AC124" s="120" t="str">
        <f>IF(OR(AB124="",AB124=0),"",IF(ISERROR(VLOOKUP(AB124+0,Tabell12[[#All],[Størrelsesparameter]],1,0)),AB124,""))</f>
        <v/>
      </c>
    </row>
    <row r="125" spans="3:29" ht="14.5">
      <c r="C125" s="8">
        <v>11060</v>
      </c>
      <c r="D125" s="8"/>
      <c r="E125" s="8"/>
      <c r="F125" s="8"/>
      <c r="G125" s="8"/>
      <c r="H125" s="8"/>
      <c r="I125" s="8"/>
      <c r="J125" s="8"/>
      <c r="K125" s="8"/>
      <c r="N125" s="120" t="str">
        <f>IF(OR(M125="",M125=0),"",IF(ISERROR(VLOOKUP(M125+0,Tabell16[[#All],[Sektorkode]],1,0)),M125,""))</f>
        <v/>
      </c>
      <c r="Q125" s="120" t="str">
        <f>IF(OR(P125="",P125=0),"",IF(ISERROR(VLOOKUP(P125+0,Tabell3[[#All],[Næringskode]],1,0)),P125,""))</f>
        <v/>
      </c>
      <c r="T125" s="120" t="str">
        <f>IF(OR(S125="",S125=0),"",IF(ISERROR(VLOOKUP(S125+0,Tabell8[[#All],[Hovedtype sikkerhet (kategori 1 – 6)]],1,0)),S125,""))</f>
        <v/>
      </c>
      <c r="W125" s="120" t="str">
        <f>IF(OR(V125="",V125=0),"",IF(ISERROR(VLOOKUP(V125+0,Tabell10[[#All],[Segment næringseiendomsengasjementer]],1,0)),V125,""))</f>
        <v/>
      </c>
      <c r="Z125" s="120" t="str">
        <f>IF(OR(Y125="",Y125=0),"",IF(ISERROR(VLOOKUP(Y125+0,Tabell11[[#All],[SMB rabatt]],1,0)),Y125,""))</f>
        <v/>
      </c>
      <c r="AC125" s="120" t="str">
        <f>IF(OR(AB125="",AB125=0),"",IF(ISERROR(VLOOKUP(AB125+0,Tabell12[[#All],[Størrelsesparameter]],1,0)),AB125,""))</f>
        <v/>
      </c>
    </row>
    <row r="126" spans="3:29" ht="14.5">
      <c r="C126" s="8">
        <v>11070</v>
      </c>
      <c r="D126" s="8"/>
      <c r="E126" s="8"/>
      <c r="F126" s="8"/>
      <c r="G126" s="8"/>
      <c r="H126" s="8"/>
      <c r="I126" s="8"/>
      <c r="J126" s="8"/>
      <c r="K126" s="8"/>
      <c r="N126" s="120" t="str">
        <f>IF(OR(M126="",M126=0),"",IF(ISERROR(VLOOKUP(M126+0,Tabell16[[#All],[Sektorkode]],1,0)),M126,""))</f>
        <v/>
      </c>
      <c r="Q126" s="120" t="str">
        <f>IF(OR(P126="",P126=0),"",IF(ISERROR(VLOOKUP(P126+0,Tabell3[[#All],[Næringskode]],1,0)),P126,""))</f>
        <v/>
      </c>
      <c r="T126" s="120" t="str">
        <f>IF(OR(S126="",S126=0),"",IF(ISERROR(VLOOKUP(S126+0,Tabell8[[#All],[Hovedtype sikkerhet (kategori 1 – 6)]],1,0)),S126,""))</f>
        <v/>
      </c>
      <c r="W126" s="120" t="str">
        <f>IF(OR(V126="",V126=0),"",IF(ISERROR(VLOOKUP(V126+0,Tabell10[[#All],[Segment næringseiendomsengasjementer]],1,0)),V126,""))</f>
        <v/>
      </c>
      <c r="Z126" s="120" t="str">
        <f>IF(OR(Y126="",Y126=0),"",IF(ISERROR(VLOOKUP(Y126+0,Tabell11[[#All],[SMB rabatt]],1,0)),Y126,""))</f>
        <v/>
      </c>
      <c r="AC126" s="120" t="str">
        <f>IF(OR(AB126="",AB126=0),"",IF(ISERROR(VLOOKUP(AB126+0,Tabell12[[#All],[Størrelsesparameter]],1,0)),AB126,""))</f>
        <v/>
      </c>
    </row>
    <row r="127" spans="3:29" ht="14.5">
      <c r="C127" s="8">
        <v>11070</v>
      </c>
      <c r="D127" s="8"/>
      <c r="E127" s="8"/>
      <c r="F127" s="8"/>
      <c r="G127" s="8"/>
      <c r="H127" s="8"/>
      <c r="I127" s="8"/>
      <c r="J127" s="8"/>
      <c r="K127" s="8"/>
      <c r="N127" s="120" t="str">
        <f>IF(OR(M127="",M127=0),"",IF(ISERROR(VLOOKUP(M127+0,Tabell16[[#All],[Sektorkode]],1,0)),M127,""))</f>
        <v/>
      </c>
      <c r="Q127" s="120" t="str">
        <f>IF(OR(P127="",P127=0),"",IF(ISERROR(VLOOKUP(P127+0,Tabell3[[#All],[Næringskode]],1,0)),P127,""))</f>
        <v/>
      </c>
      <c r="T127" s="120" t="str">
        <f>IF(OR(S127="",S127=0),"",IF(ISERROR(VLOOKUP(S127+0,Tabell8[[#All],[Hovedtype sikkerhet (kategori 1 – 6)]],1,0)),S127,""))</f>
        <v/>
      </c>
      <c r="W127" s="120" t="str">
        <f>IF(OR(V127="",V127=0),"",IF(ISERROR(VLOOKUP(V127+0,Tabell10[[#All],[Segment næringseiendomsengasjementer]],1,0)),V127,""))</f>
        <v/>
      </c>
      <c r="Z127" s="120" t="str">
        <f>IF(OR(Y127="",Y127=0),"",IF(ISERROR(VLOOKUP(Y127+0,Tabell11[[#All],[SMB rabatt]],1,0)),Y127,""))</f>
        <v/>
      </c>
      <c r="AC127" s="120" t="str">
        <f>IF(OR(AB127="",AB127=0),"",IF(ISERROR(VLOOKUP(AB127+0,Tabell12[[#All],[Størrelsesparameter]],1,0)),AB127,""))</f>
        <v/>
      </c>
    </row>
    <row r="128" spans="3:29" ht="14.5">
      <c r="C128" s="8">
        <v>12000</v>
      </c>
      <c r="D128" s="8"/>
      <c r="E128" s="8"/>
      <c r="F128" s="8"/>
      <c r="G128" s="8"/>
      <c r="H128" s="8"/>
      <c r="I128" s="8"/>
      <c r="J128" s="8"/>
      <c r="K128" s="8"/>
      <c r="N128" s="120" t="str">
        <f>IF(OR(M128="",M128=0),"",IF(ISERROR(VLOOKUP(M128+0,Tabell16[[#All],[Sektorkode]],1,0)),M128,""))</f>
        <v/>
      </c>
      <c r="Q128" s="120" t="str">
        <f>IF(OR(P128="",P128=0),"",IF(ISERROR(VLOOKUP(P128+0,Tabell3[[#All],[Næringskode]],1,0)),P128,""))</f>
        <v/>
      </c>
      <c r="T128" s="120" t="str">
        <f>IF(OR(S128="",S128=0),"",IF(ISERROR(VLOOKUP(S128+0,Tabell8[[#All],[Hovedtype sikkerhet (kategori 1 – 6)]],1,0)),S128,""))</f>
        <v/>
      </c>
      <c r="W128" s="120" t="str">
        <f>IF(OR(V128="",V128=0),"",IF(ISERROR(VLOOKUP(V128+0,Tabell10[[#All],[Segment næringseiendomsengasjementer]],1,0)),V128,""))</f>
        <v/>
      </c>
      <c r="Z128" s="120" t="str">
        <f>IF(OR(Y128="",Y128=0),"",IF(ISERROR(VLOOKUP(Y128+0,Tabell11[[#All],[SMB rabatt]],1,0)),Y128,""))</f>
        <v/>
      </c>
      <c r="AC128" s="120" t="str">
        <f>IF(OR(AB128="",AB128=0),"",IF(ISERROR(VLOOKUP(AB128+0,Tabell12[[#All],[Størrelsesparameter]],1,0)),AB128,""))</f>
        <v/>
      </c>
    </row>
    <row r="129" spans="3:29" ht="14.5">
      <c r="C129" s="8">
        <v>13100</v>
      </c>
      <c r="D129" s="8"/>
      <c r="E129" s="8"/>
      <c r="F129" s="8"/>
      <c r="G129" s="8"/>
      <c r="H129" s="8"/>
      <c r="I129" s="8"/>
      <c r="J129" s="8"/>
      <c r="K129" s="8"/>
      <c r="N129" s="120" t="str">
        <f>IF(OR(M129="",M129=0),"",IF(ISERROR(VLOOKUP(M129+0,Tabell16[[#All],[Sektorkode]],1,0)),M129,""))</f>
        <v/>
      </c>
      <c r="Q129" s="120" t="str">
        <f>IF(OR(P129="",P129=0),"",IF(ISERROR(VLOOKUP(P129+0,Tabell3[[#All],[Næringskode]],1,0)),P129,""))</f>
        <v/>
      </c>
      <c r="T129" s="120" t="str">
        <f>IF(OR(S129="",S129=0),"",IF(ISERROR(VLOOKUP(S129+0,Tabell8[[#All],[Hovedtype sikkerhet (kategori 1 – 6)]],1,0)),S129,""))</f>
        <v/>
      </c>
      <c r="W129" s="120" t="str">
        <f>IF(OR(V129="",V129=0),"",IF(ISERROR(VLOOKUP(V129+0,Tabell10[[#All],[Segment næringseiendomsengasjementer]],1,0)),V129,""))</f>
        <v/>
      </c>
      <c r="Z129" s="120" t="str">
        <f>IF(OR(Y129="",Y129=0),"",IF(ISERROR(VLOOKUP(Y129+0,Tabell11[[#All],[SMB rabatt]],1,0)),Y129,""))</f>
        <v/>
      </c>
      <c r="AC129" s="120" t="str">
        <f>IF(OR(AB129="",AB129=0),"",IF(ISERROR(VLOOKUP(AB129+0,Tabell12[[#All],[Størrelsesparameter]],1,0)),AB129,""))</f>
        <v/>
      </c>
    </row>
    <row r="130" spans="3:29" ht="14.5">
      <c r="C130" s="8">
        <v>13200</v>
      </c>
      <c r="D130" s="8"/>
      <c r="E130" s="8"/>
      <c r="F130" s="8"/>
      <c r="G130" s="8"/>
      <c r="H130" s="8"/>
      <c r="I130" s="8"/>
      <c r="J130" s="8"/>
      <c r="K130" s="8"/>
      <c r="N130" s="120" t="str">
        <f>IF(OR(M130="",M130=0),"",IF(ISERROR(VLOOKUP(M130+0,Tabell16[[#All],[Sektorkode]],1,0)),M130,""))</f>
        <v/>
      </c>
      <c r="Q130" s="120" t="str">
        <f>IF(OR(P130="",P130=0),"",IF(ISERROR(VLOOKUP(P130+0,Tabell3[[#All],[Næringskode]],1,0)),P130,""))</f>
        <v/>
      </c>
      <c r="T130" s="120" t="str">
        <f>IF(OR(S130="",S130=0),"",IF(ISERROR(VLOOKUP(S130+0,Tabell8[[#All],[Hovedtype sikkerhet (kategori 1 – 6)]],1,0)),S130,""))</f>
        <v/>
      </c>
      <c r="W130" s="120" t="str">
        <f>IF(OR(V130="",V130=0),"",IF(ISERROR(VLOOKUP(V130+0,Tabell10[[#All],[Segment næringseiendomsengasjementer]],1,0)),V130,""))</f>
        <v/>
      </c>
      <c r="Z130" s="120" t="str">
        <f>IF(OR(Y130="",Y130=0),"",IF(ISERROR(VLOOKUP(Y130+0,Tabell11[[#All],[SMB rabatt]],1,0)),Y130,""))</f>
        <v/>
      </c>
      <c r="AC130" s="120" t="str">
        <f>IF(OR(AB130="",AB130=0),"",IF(ISERROR(VLOOKUP(AB130+0,Tabell12[[#All],[Størrelsesparameter]],1,0)),AB130,""))</f>
        <v/>
      </c>
    </row>
    <row r="131" spans="3:29" ht="14.5">
      <c r="C131" s="8">
        <v>13300</v>
      </c>
      <c r="D131" s="8"/>
      <c r="E131" s="8"/>
      <c r="F131" s="8"/>
      <c r="G131" s="8"/>
      <c r="H131" s="8"/>
      <c r="I131" s="8"/>
      <c r="J131" s="8"/>
      <c r="K131" s="8"/>
      <c r="N131" s="120" t="str">
        <f>IF(OR(M131="",M131=0),"",IF(ISERROR(VLOOKUP(M131+0,Tabell16[[#All],[Sektorkode]],1,0)),M131,""))</f>
        <v/>
      </c>
      <c r="Q131" s="120" t="str">
        <f>IF(OR(P131="",P131=0),"",IF(ISERROR(VLOOKUP(P131+0,Tabell3[[#All],[Næringskode]],1,0)),P131,""))</f>
        <v/>
      </c>
      <c r="T131" s="120" t="str">
        <f>IF(OR(S131="",S131=0),"",IF(ISERROR(VLOOKUP(S131+0,Tabell8[[#All],[Hovedtype sikkerhet (kategori 1 – 6)]],1,0)),S131,""))</f>
        <v/>
      </c>
      <c r="W131" s="120" t="str">
        <f>IF(OR(V131="",V131=0),"",IF(ISERROR(VLOOKUP(V131+0,Tabell10[[#All],[Segment næringseiendomsengasjementer]],1,0)),V131,""))</f>
        <v/>
      </c>
      <c r="Z131" s="120" t="str">
        <f>IF(OR(Y131="",Y131=0),"",IF(ISERROR(VLOOKUP(Y131+0,Tabell11[[#All],[SMB rabatt]],1,0)),Y131,""))</f>
        <v/>
      </c>
      <c r="AC131" s="120" t="str">
        <f>IF(OR(AB131="",AB131=0),"",IF(ISERROR(VLOOKUP(AB131+0,Tabell12[[#All],[Størrelsesparameter]],1,0)),AB131,""))</f>
        <v/>
      </c>
    </row>
    <row r="132" spans="3:29" ht="14.5">
      <c r="C132" s="8">
        <v>13300</v>
      </c>
      <c r="D132" s="8"/>
      <c r="E132" s="8"/>
      <c r="F132" s="8"/>
      <c r="G132" s="8"/>
      <c r="H132" s="8"/>
      <c r="I132" s="8"/>
      <c r="J132" s="8"/>
      <c r="K132" s="8"/>
      <c r="N132" s="120" t="str">
        <f>IF(OR(M132="",M132=0),"",IF(ISERROR(VLOOKUP(M132+0,Tabell16[[#All],[Sektorkode]],1,0)),M132,""))</f>
        <v/>
      </c>
      <c r="Q132" s="120" t="str">
        <f>IF(OR(P132="",P132=0),"",IF(ISERROR(VLOOKUP(P132+0,Tabell3[[#All],[Næringskode]],1,0)),P132,""))</f>
        <v/>
      </c>
      <c r="T132" s="120" t="str">
        <f>IF(OR(S132="",S132=0),"",IF(ISERROR(VLOOKUP(S132+0,Tabell8[[#All],[Hovedtype sikkerhet (kategori 1 – 6)]],1,0)),S132,""))</f>
        <v/>
      </c>
      <c r="W132" s="120" t="str">
        <f>IF(OR(V132="",V132=0),"",IF(ISERROR(VLOOKUP(V132+0,Tabell10[[#All],[Segment næringseiendomsengasjementer]],1,0)),V132,""))</f>
        <v/>
      </c>
      <c r="Z132" s="120" t="str">
        <f>IF(OR(Y132="",Y132=0),"",IF(ISERROR(VLOOKUP(Y132+0,Tabell11[[#All],[SMB rabatt]],1,0)),Y132,""))</f>
        <v/>
      </c>
      <c r="AC132" s="120" t="str">
        <f>IF(OR(AB132="",AB132=0),"",IF(ISERROR(VLOOKUP(AB132+0,Tabell12[[#All],[Størrelsesparameter]],1,0)),AB132,""))</f>
        <v/>
      </c>
    </row>
    <row r="133" spans="3:29" ht="14.5">
      <c r="C133" s="8">
        <v>13910</v>
      </c>
      <c r="D133" s="8"/>
      <c r="E133" s="8"/>
      <c r="F133" s="8"/>
      <c r="G133" s="8"/>
      <c r="H133" s="8"/>
      <c r="I133" s="8"/>
      <c r="J133" s="8"/>
      <c r="K133" s="8"/>
      <c r="N133" s="120" t="str">
        <f>IF(OR(M133="",M133=0),"",IF(ISERROR(VLOOKUP(M133+0,Tabell16[[#All],[Sektorkode]],1,0)),M133,""))</f>
        <v/>
      </c>
      <c r="Q133" s="120" t="str">
        <f>IF(OR(P133="",P133=0),"",IF(ISERROR(VLOOKUP(P133+0,Tabell3[[#All],[Næringskode]],1,0)),P133,""))</f>
        <v/>
      </c>
      <c r="T133" s="120" t="str">
        <f>IF(OR(S133="",S133=0),"",IF(ISERROR(VLOOKUP(S133+0,Tabell8[[#All],[Hovedtype sikkerhet (kategori 1 – 6)]],1,0)),S133,""))</f>
        <v/>
      </c>
      <c r="W133" s="120" t="str">
        <f>IF(OR(V133="",V133=0),"",IF(ISERROR(VLOOKUP(V133+0,Tabell10[[#All],[Segment næringseiendomsengasjementer]],1,0)),V133,""))</f>
        <v/>
      </c>
      <c r="Z133" s="120" t="str">
        <f>IF(OR(Y133="",Y133=0),"",IF(ISERROR(VLOOKUP(Y133+0,Tabell11[[#All],[SMB rabatt]],1,0)),Y133,""))</f>
        <v/>
      </c>
      <c r="AC133" s="120" t="str">
        <f>IF(OR(AB133="",AB133=0),"",IF(ISERROR(VLOOKUP(AB133+0,Tabell12[[#All],[Størrelsesparameter]],1,0)),AB133,""))</f>
        <v/>
      </c>
    </row>
    <row r="134" spans="3:29" ht="14.5">
      <c r="C134" s="8">
        <v>13920</v>
      </c>
      <c r="D134" s="8"/>
      <c r="E134" s="8"/>
      <c r="F134" s="8"/>
      <c r="G134" s="8"/>
      <c r="H134" s="8"/>
      <c r="I134" s="8"/>
      <c r="J134" s="8"/>
      <c r="K134" s="8"/>
      <c r="N134" s="120" t="str">
        <f>IF(OR(M134="",M134=0),"",IF(ISERROR(VLOOKUP(M134+0,Tabell16[[#All],[Sektorkode]],1,0)),M134,""))</f>
        <v/>
      </c>
      <c r="Q134" s="120" t="str">
        <f>IF(OR(P134="",P134=0),"",IF(ISERROR(VLOOKUP(P134+0,Tabell3[[#All],[Næringskode]],1,0)),P134,""))</f>
        <v/>
      </c>
      <c r="T134" s="120" t="str">
        <f>IF(OR(S134="",S134=0),"",IF(ISERROR(VLOOKUP(S134+0,Tabell8[[#All],[Hovedtype sikkerhet (kategori 1 – 6)]],1,0)),S134,""))</f>
        <v/>
      </c>
      <c r="W134" s="120" t="str">
        <f>IF(OR(V134="",V134=0),"",IF(ISERROR(VLOOKUP(V134+0,Tabell10[[#All],[Segment næringseiendomsengasjementer]],1,0)),V134,""))</f>
        <v/>
      </c>
      <c r="Z134" s="120" t="str">
        <f>IF(OR(Y134="",Y134=0),"",IF(ISERROR(VLOOKUP(Y134+0,Tabell11[[#All],[SMB rabatt]],1,0)),Y134,""))</f>
        <v/>
      </c>
      <c r="AC134" s="120" t="str">
        <f>IF(OR(AB134="",AB134=0),"",IF(ISERROR(VLOOKUP(AB134+0,Tabell12[[#All],[Størrelsesparameter]],1,0)),AB134,""))</f>
        <v/>
      </c>
    </row>
    <row r="135" spans="3:29" ht="14.5">
      <c r="C135" s="8">
        <v>13920</v>
      </c>
      <c r="D135" s="8"/>
      <c r="E135" s="8"/>
      <c r="F135" s="8"/>
      <c r="G135" s="8"/>
      <c r="H135" s="8"/>
      <c r="I135" s="8"/>
      <c r="J135" s="8"/>
      <c r="K135" s="8"/>
      <c r="N135" s="120" t="str">
        <f>IF(OR(M135="",M135=0),"",IF(ISERROR(VLOOKUP(M135+0,Tabell16[[#All],[Sektorkode]],1,0)),M135,""))</f>
        <v/>
      </c>
      <c r="Q135" s="120" t="str">
        <f>IF(OR(P135="",P135=0),"",IF(ISERROR(VLOOKUP(P135+0,Tabell3[[#All],[Næringskode]],1,0)),P135,""))</f>
        <v/>
      </c>
      <c r="T135" s="120" t="str">
        <f>IF(OR(S135="",S135=0),"",IF(ISERROR(VLOOKUP(S135+0,Tabell8[[#All],[Hovedtype sikkerhet (kategori 1 – 6)]],1,0)),S135,""))</f>
        <v/>
      </c>
      <c r="W135" s="120" t="str">
        <f>IF(OR(V135="",V135=0),"",IF(ISERROR(VLOOKUP(V135+0,Tabell10[[#All],[Segment næringseiendomsengasjementer]],1,0)),V135,""))</f>
        <v/>
      </c>
      <c r="Z135" s="120" t="str">
        <f>IF(OR(Y135="",Y135=0),"",IF(ISERROR(VLOOKUP(Y135+0,Tabell11[[#All],[SMB rabatt]],1,0)),Y135,""))</f>
        <v/>
      </c>
      <c r="AC135" s="120" t="str">
        <f>IF(OR(AB135="",AB135=0),"",IF(ISERROR(VLOOKUP(AB135+0,Tabell12[[#All],[Størrelsesparameter]],1,0)),AB135,""))</f>
        <v/>
      </c>
    </row>
    <row r="136" spans="3:29" ht="14.5">
      <c r="C136" s="8">
        <v>13930</v>
      </c>
      <c r="D136" s="8"/>
      <c r="E136" s="8"/>
      <c r="F136" s="8"/>
      <c r="G136" s="8"/>
      <c r="H136" s="8"/>
      <c r="I136" s="8"/>
      <c r="J136" s="8"/>
      <c r="K136" s="8"/>
      <c r="N136" s="120" t="str">
        <f>IF(OR(M136="",M136=0),"",IF(ISERROR(VLOOKUP(M136+0,Tabell16[[#All],[Sektorkode]],1,0)),M136,""))</f>
        <v/>
      </c>
      <c r="Q136" s="120" t="str">
        <f>IF(OR(P136="",P136=0),"",IF(ISERROR(VLOOKUP(P136+0,Tabell3[[#All],[Næringskode]],1,0)),P136,""))</f>
        <v/>
      </c>
      <c r="T136" s="120" t="str">
        <f>IF(OR(S136="",S136=0),"",IF(ISERROR(VLOOKUP(S136+0,Tabell8[[#All],[Hovedtype sikkerhet (kategori 1 – 6)]],1,0)),S136,""))</f>
        <v/>
      </c>
      <c r="W136" s="120" t="str">
        <f>IF(OR(V136="",V136=0),"",IF(ISERROR(VLOOKUP(V136+0,Tabell10[[#All],[Segment næringseiendomsengasjementer]],1,0)),V136,""))</f>
        <v/>
      </c>
      <c r="Z136" s="120" t="str">
        <f>IF(OR(Y136="",Y136=0),"",IF(ISERROR(VLOOKUP(Y136+0,Tabell11[[#All],[SMB rabatt]],1,0)),Y136,""))</f>
        <v/>
      </c>
      <c r="AC136" s="120" t="str">
        <f>IF(OR(AB136="",AB136=0),"",IF(ISERROR(VLOOKUP(AB136+0,Tabell12[[#All],[Størrelsesparameter]],1,0)),AB136,""))</f>
        <v/>
      </c>
    </row>
    <row r="137" spans="3:29" ht="14.5">
      <c r="C137" s="8">
        <v>13940</v>
      </c>
      <c r="D137" s="8"/>
      <c r="E137" s="8"/>
      <c r="F137" s="8"/>
      <c r="G137" s="8"/>
      <c r="H137" s="8"/>
      <c r="I137" s="8"/>
      <c r="J137" s="8"/>
      <c r="K137" s="8"/>
      <c r="N137" s="120" t="str">
        <f>IF(OR(M137="",M137=0),"",IF(ISERROR(VLOOKUP(M137+0,Tabell16[[#All],[Sektorkode]],1,0)),M137,""))</f>
        <v/>
      </c>
      <c r="Q137" s="120" t="str">
        <f>IF(OR(P137="",P137=0),"",IF(ISERROR(VLOOKUP(P137+0,Tabell3[[#All],[Næringskode]],1,0)),P137,""))</f>
        <v/>
      </c>
      <c r="T137" s="120" t="str">
        <f>IF(OR(S137="",S137=0),"",IF(ISERROR(VLOOKUP(S137+0,Tabell8[[#All],[Hovedtype sikkerhet (kategori 1 – 6)]],1,0)),S137,""))</f>
        <v/>
      </c>
      <c r="W137" s="120" t="str">
        <f>IF(OR(V137="",V137=0),"",IF(ISERROR(VLOOKUP(V137+0,Tabell10[[#All],[Segment næringseiendomsengasjementer]],1,0)),V137,""))</f>
        <v/>
      </c>
      <c r="Z137" s="120" t="str">
        <f>IF(OR(Y137="",Y137=0),"",IF(ISERROR(VLOOKUP(Y137+0,Tabell11[[#All],[SMB rabatt]],1,0)),Y137,""))</f>
        <v/>
      </c>
      <c r="AC137" s="120" t="str">
        <f>IF(OR(AB137="",AB137=0),"",IF(ISERROR(VLOOKUP(AB137+0,Tabell12[[#All],[Størrelsesparameter]],1,0)),AB137,""))</f>
        <v/>
      </c>
    </row>
    <row r="138" spans="3:29" ht="14.5">
      <c r="C138" s="8">
        <v>13950</v>
      </c>
      <c r="D138" s="8"/>
      <c r="E138" s="8"/>
      <c r="F138" s="8"/>
      <c r="G138" s="8"/>
      <c r="H138" s="8"/>
      <c r="I138" s="8"/>
      <c r="J138" s="8"/>
      <c r="K138" s="8"/>
      <c r="N138" s="120" t="str">
        <f>IF(OR(M138="",M138=0),"",IF(ISERROR(VLOOKUP(M138+0,Tabell16[[#All],[Sektorkode]],1,0)),M138,""))</f>
        <v/>
      </c>
      <c r="Q138" s="120" t="str">
        <f>IF(OR(P138="",P138=0),"",IF(ISERROR(VLOOKUP(P138+0,Tabell3[[#All],[Næringskode]],1,0)),P138,""))</f>
        <v/>
      </c>
      <c r="T138" s="120" t="str">
        <f>IF(OR(S138="",S138=0),"",IF(ISERROR(VLOOKUP(S138+0,Tabell8[[#All],[Hovedtype sikkerhet (kategori 1 – 6)]],1,0)),S138,""))</f>
        <v/>
      </c>
      <c r="W138" s="120" t="str">
        <f>IF(OR(V138="",V138=0),"",IF(ISERROR(VLOOKUP(V138+0,Tabell10[[#All],[Segment næringseiendomsengasjementer]],1,0)),V138,""))</f>
        <v/>
      </c>
      <c r="Z138" s="120" t="str">
        <f>IF(OR(Y138="",Y138=0),"",IF(ISERROR(VLOOKUP(Y138+0,Tabell11[[#All],[SMB rabatt]],1,0)),Y138,""))</f>
        <v/>
      </c>
      <c r="AC138" s="120" t="str">
        <f>IF(OR(AB138="",AB138=0),"",IF(ISERROR(VLOOKUP(AB138+0,Tabell12[[#All],[Størrelsesparameter]],1,0)),AB138,""))</f>
        <v/>
      </c>
    </row>
    <row r="139" spans="3:29" ht="14.5">
      <c r="C139" s="8">
        <v>13960</v>
      </c>
      <c r="D139" s="8"/>
      <c r="E139" s="8"/>
      <c r="F139" s="8"/>
      <c r="G139" s="8"/>
      <c r="H139" s="8"/>
      <c r="I139" s="8"/>
      <c r="J139" s="8"/>
      <c r="K139" s="8"/>
      <c r="N139" s="120" t="str">
        <f>IF(OR(M139="",M139=0),"",IF(ISERROR(VLOOKUP(M139+0,Tabell16[[#All],[Sektorkode]],1,0)),M139,""))</f>
        <v/>
      </c>
      <c r="Q139" s="120" t="str">
        <f>IF(OR(P139="",P139=0),"",IF(ISERROR(VLOOKUP(P139+0,Tabell3[[#All],[Næringskode]],1,0)),P139,""))</f>
        <v/>
      </c>
      <c r="T139" s="120" t="str">
        <f>IF(OR(S139="",S139=0),"",IF(ISERROR(VLOOKUP(S139+0,Tabell8[[#All],[Hovedtype sikkerhet (kategori 1 – 6)]],1,0)),S139,""))</f>
        <v/>
      </c>
      <c r="W139" s="120" t="str">
        <f>IF(OR(V139="",V139=0),"",IF(ISERROR(VLOOKUP(V139+0,Tabell10[[#All],[Segment næringseiendomsengasjementer]],1,0)),V139,""))</f>
        <v/>
      </c>
      <c r="Z139" s="120" t="str">
        <f>IF(OR(Y139="",Y139=0),"",IF(ISERROR(VLOOKUP(Y139+0,Tabell11[[#All],[SMB rabatt]],1,0)),Y139,""))</f>
        <v/>
      </c>
      <c r="AC139" s="120" t="str">
        <f>IF(OR(AB139="",AB139=0),"",IF(ISERROR(VLOOKUP(AB139+0,Tabell12[[#All],[Størrelsesparameter]],1,0)),AB139,""))</f>
        <v/>
      </c>
    </row>
    <row r="140" spans="3:29" ht="14.5">
      <c r="C140" s="8">
        <v>13960</v>
      </c>
      <c r="D140" s="8"/>
      <c r="E140" s="8"/>
      <c r="F140" s="8"/>
      <c r="G140" s="8"/>
      <c r="H140" s="8"/>
      <c r="I140" s="8"/>
      <c r="J140" s="8"/>
      <c r="K140" s="8"/>
      <c r="N140" s="120" t="str">
        <f>IF(OR(M140="",M140=0),"",IF(ISERROR(VLOOKUP(M140+0,Tabell16[[#All],[Sektorkode]],1,0)),M140,""))</f>
        <v/>
      </c>
      <c r="Q140" s="120" t="str">
        <f>IF(OR(P140="",P140=0),"",IF(ISERROR(VLOOKUP(P140+0,Tabell3[[#All],[Næringskode]],1,0)),P140,""))</f>
        <v/>
      </c>
      <c r="T140" s="120" t="str">
        <f>IF(OR(S140="",S140=0),"",IF(ISERROR(VLOOKUP(S140+0,Tabell8[[#All],[Hovedtype sikkerhet (kategori 1 – 6)]],1,0)),S140,""))</f>
        <v/>
      </c>
      <c r="W140" s="120" t="str">
        <f>IF(OR(V140="",V140=0),"",IF(ISERROR(VLOOKUP(V140+0,Tabell10[[#All],[Segment næringseiendomsengasjementer]],1,0)),V140,""))</f>
        <v/>
      </c>
      <c r="Z140" s="120" t="str">
        <f>IF(OR(Y140="",Y140=0),"",IF(ISERROR(VLOOKUP(Y140+0,Tabell11[[#All],[SMB rabatt]],1,0)),Y140,""))</f>
        <v/>
      </c>
      <c r="AC140" s="120" t="str">
        <f>IF(OR(AB140="",AB140=0),"",IF(ISERROR(VLOOKUP(AB140+0,Tabell12[[#All],[Størrelsesparameter]],1,0)),AB140,""))</f>
        <v/>
      </c>
    </row>
    <row r="141" spans="3:29" ht="14.5">
      <c r="C141" s="8">
        <v>13960</v>
      </c>
      <c r="D141" s="8"/>
      <c r="E141" s="8"/>
      <c r="F141" s="8"/>
      <c r="G141" s="8"/>
      <c r="H141" s="8"/>
      <c r="I141" s="8"/>
      <c r="J141" s="8"/>
      <c r="K141" s="8"/>
      <c r="N141" s="120" t="str">
        <f>IF(OR(M141="",M141=0),"",IF(ISERROR(VLOOKUP(M141+0,Tabell16[[#All],[Sektorkode]],1,0)),M141,""))</f>
        <v/>
      </c>
      <c r="Q141" s="120" t="str">
        <f>IF(OR(P141="",P141=0),"",IF(ISERROR(VLOOKUP(P141+0,Tabell3[[#All],[Næringskode]],1,0)),P141,""))</f>
        <v/>
      </c>
      <c r="T141" s="120" t="str">
        <f>IF(OR(S141="",S141=0),"",IF(ISERROR(VLOOKUP(S141+0,Tabell8[[#All],[Hovedtype sikkerhet (kategori 1 – 6)]],1,0)),S141,""))</f>
        <v/>
      </c>
      <c r="W141" s="120" t="str">
        <f>IF(OR(V141="",V141=0),"",IF(ISERROR(VLOOKUP(V141+0,Tabell10[[#All],[Segment næringseiendomsengasjementer]],1,0)),V141,""))</f>
        <v/>
      </c>
      <c r="Z141" s="120" t="str">
        <f>IF(OR(Y141="",Y141=0),"",IF(ISERROR(VLOOKUP(Y141+0,Tabell11[[#All],[SMB rabatt]],1,0)),Y141,""))</f>
        <v/>
      </c>
      <c r="AC141" s="120" t="str">
        <f>IF(OR(AB141="",AB141=0),"",IF(ISERROR(VLOOKUP(AB141+0,Tabell12[[#All],[Størrelsesparameter]],1,0)),AB141,""))</f>
        <v/>
      </c>
    </row>
    <row r="142" spans="3:29" ht="14.5">
      <c r="C142" s="8">
        <v>13990</v>
      </c>
      <c r="D142" s="8"/>
      <c r="E142" s="8"/>
      <c r="F142" s="8"/>
      <c r="G142" s="8"/>
      <c r="H142" s="8"/>
      <c r="I142" s="8"/>
      <c r="J142" s="8"/>
      <c r="K142" s="8"/>
      <c r="N142" s="120" t="str">
        <f>IF(OR(M142="",M142=0),"",IF(ISERROR(VLOOKUP(M142+0,Tabell16[[#All],[Sektorkode]],1,0)),M142,""))</f>
        <v/>
      </c>
      <c r="Q142" s="120" t="str">
        <f>IF(OR(P142="",P142=0),"",IF(ISERROR(VLOOKUP(P142+0,Tabell3[[#All],[Næringskode]],1,0)),P142,""))</f>
        <v/>
      </c>
      <c r="T142" s="120" t="str">
        <f>IF(OR(S142="",S142=0),"",IF(ISERROR(VLOOKUP(S142+0,Tabell8[[#All],[Hovedtype sikkerhet (kategori 1 – 6)]],1,0)),S142,""))</f>
        <v/>
      </c>
      <c r="W142" s="120" t="str">
        <f>IF(OR(V142="",V142=0),"",IF(ISERROR(VLOOKUP(V142+0,Tabell10[[#All],[Segment næringseiendomsengasjementer]],1,0)),V142,""))</f>
        <v/>
      </c>
      <c r="Z142" s="120" t="str">
        <f>IF(OR(Y142="",Y142=0),"",IF(ISERROR(VLOOKUP(Y142+0,Tabell11[[#All],[SMB rabatt]],1,0)),Y142,""))</f>
        <v/>
      </c>
      <c r="AC142" s="120" t="str">
        <f>IF(OR(AB142="",AB142=0),"",IF(ISERROR(VLOOKUP(AB142+0,Tabell12[[#All],[Størrelsesparameter]],1,0)),AB142,""))</f>
        <v/>
      </c>
    </row>
    <row r="143" spans="3:29" ht="14.5">
      <c r="C143" s="8">
        <v>14100</v>
      </c>
      <c r="D143" s="8"/>
      <c r="E143" s="8"/>
      <c r="F143" s="8"/>
      <c r="G143" s="8"/>
      <c r="H143" s="8"/>
      <c r="I143" s="8"/>
      <c r="J143" s="8"/>
      <c r="K143" s="8"/>
      <c r="N143" s="120" t="str">
        <f>IF(OR(M143="",M143=0),"",IF(ISERROR(VLOOKUP(M143+0,Tabell16[[#All],[Sektorkode]],1,0)),M143,""))</f>
        <v/>
      </c>
      <c r="Q143" s="120" t="str">
        <f>IF(OR(P143="",P143=0),"",IF(ISERROR(VLOOKUP(P143+0,Tabell3[[#All],[Næringskode]],1,0)),P143,""))</f>
        <v/>
      </c>
      <c r="T143" s="120" t="str">
        <f>IF(OR(S143="",S143=0),"",IF(ISERROR(VLOOKUP(S143+0,Tabell8[[#All],[Hovedtype sikkerhet (kategori 1 – 6)]],1,0)),S143,""))</f>
        <v/>
      </c>
      <c r="W143" s="120" t="str">
        <f>IF(OR(V143="",V143=0),"",IF(ISERROR(VLOOKUP(V143+0,Tabell10[[#All],[Segment næringseiendomsengasjementer]],1,0)),V143,""))</f>
        <v/>
      </c>
      <c r="Z143" s="120" t="str">
        <f>IF(OR(Y143="",Y143=0),"",IF(ISERROR(VLOOKUP(Y143+0,Tabell11[[#All],[SMB rabatt]],1,0)),Y143,""))</f>
        <v/>
      </c>
      <c r="AC143" s="120" t="str">
        <f>IF(OR(AB143="",AB143=0),"",IF(ISERROR(VLOOKUP(AB143+0,Tabell12[[#All],[Størrelsesparameter]],1,0)),AB143,""))</f>
        <v/>
      </c>
    </row>
    <row r="144" spans="3:29" ht="14.5">
      <c r="C144" s="8">
        <v>14100</v>
      </c>
      <c r="D144" s="8"/>
      <c r="E144" s="8"/>
      <c r="F144" s="8"/>
      <c r="G144" s="8"/>
      <c r="H144" s="8"/>
      <c r="I144" s="8"/>
      <c r="J144" s="8"/>
      <c r="K144" s="8"/>
      <c r="N144" s="120" t="str">
        <f>IF(OR(M144="",M144=0),"",IF(ISERROR(VLOOKUP(M144+0,Tabell16[[#All],[Sektorkode]],1,0)),M144,""))</f>
        <v/>
      </c>
      <c r="Q144" s="120" t="str">
        <f>IF(OR(P144="",P144=0),"",IF(ISERROR(VLOOKUP(P144+0,Tabell3[[#All],[Næringskode]],1,0)),P144,""))</f>
        <v/>
      </c>
      <c r="T144" s="120" t="str">
        <f>IF(OR(S144="",S144=0),"",IF(ISERROR(VLOOKUP(S144+0,Tabell8[[#All],[Hovedtype sikkerhet (kategori 1 – 6)]],1,0)),S144,""))</f>
        <v/>
      </c>
      <c r="W144" s="120" t="str">
        <f>IF(OR(V144="",V144=0),"",IF(ISERROR(VLOOKUP(V144+0,Tabell10[[#All],[Segment næringseiendomsengasjementer]],1,0)),V144,""))</f>
        <v/>
      </c>
      <c r="Z144" s="120" t="str">
        <f>IF(OR(Y144="",Y144=0),"",IF(ISERROR(VLOOKUP(Y144+0,Tabell11[[#All],[SMB rabatt]],1,0)),Y144,""))</f>
        <v/>
      </c>
      <c r="AC144" s="120" t="str">
        <f>IF(OR(AB144="",AB144=0),"",IF(ISERROR(VLOOKUP(AB144+0,Tabell12[[#All],[Størrelsesparameter]],1,0)),AB144,""))</f>
        <v/>
      </c>
    </row>
    <row r="145" spans="3:29" ht="14.5">
      <c r="C145" s="8">
        <v>14100</v>
      </c>
      <c r="D145" s="8"/>
      <c r="E145" s="8"/>
      <c r="F145" s="8"/>
      <c r="G145" s="8"/>
      <c r="H145" s="8"/>
      <c r="I145" s="8"/>
      <c r="J145" s="8"/>
      <c r="K145" s="8"/>
      <c r="N145" s="120" t="str">
        <f>IF(OR(M145="",M145=0),"",IF(ISERROR(VLOOKUP(M145+0,Tabell16[[#All],[Sektorkode]],1,0)),M145,""))</f>
        <v/>
      </c>
      <c r="Q145" s="120" t="str">
        <f>IF(OR(P145="",P145=0),"",IF(ISERROR(VLOOKUP(P145+0,Tabell3[[#All],[Næringskode]],1,0)),P145,""))</f>
        <v/>
      </c>
      <c r="T145" s="120" t="str">
        <f>IF(OR(S145="",S145=0),"",IF(ISERROR(VLOOKUP(S145+0,Tabell8[[#All],[Hovedtype sikkerhet (kategori 1 – 6)]],1,0)),S145,""))</f>
        <v/>
      </c>
      <c r="W145" s="120" t="str">
        <f>IF(OR(V145="",V145=0),"",IF(ISERROR(VLOOKUP(V145+0,Tabell10[[#All],[Segment næringseiendomsengasjementer]],1,0)),V145,""))</f>
        <v/>
      </c>
      <c r="Z145" s="120" t="str">
        <f>IF(OR(Y145="",Y145=0),"",IF(ISERROR(VLOOKUP(Y145+0,Tabell11[[#All],[SMB rabatt]],1,0)),Y145,""))</f>
        <v/>
      </c>
      <c r="AC145" s="120" t="str">
        <f>IF(OR(AB145="",AB145=0),"",IF(ISERROR(VLOOKUP(AB145+0,Tabell12[[#All],[Størrelsesparameter]],1,0)),AB145,""))</f>
        <v/>
      </c>
    </row>
    <row r="146" spans="3:29" ht="14.5">
      <c r="C146" s="8">
        <v>14100</v>
      </c>
      <c r="D146" s="8"/>
      <c r="E146" s="8"/>
      <c r="F146" s="8"/>
      <c r="G146" s="8"/>
      <c r="H146" s="8"/>
      <c r="I146" s="8"/>
      <c r="J146" s="8"/>
      <c r="K146" s="8"/>
      <c r="N146" s="120" t="str">
        <f>IF(OR(M146="",M146=0),"",IF(ISERROR(VLOOKUP(M146+0,Tabell16[[#All],[Sektorkode]],1,0)),M146,""))</f>
        <v/>
      </c>
      <c r="Q146" s="120" t="str">
        <f>IF(OR(P146="",P146=0),"",IF(ISERROR(VLOOKUP(P146+0,Tabell3[[#All],[Næringskode]],1,0)),P146,""))</f>
        <v/>
      </c>
      <c r="T146" s="120" t="str">
        <f>IF(OR(S146="",S146=0),"",IF(ISERROR(VLOOKUP(S146+0,Tabell8[[#All],[Hovedtype sikkerhet (kategori 1 – 6)]],1,0)),S146,""))</f>
        <v/>
      </c>
      <c r="W146" s="120" t="str">
        <f>IF(OR(V146="",V146=0),"",IF(ISERROR(VLOOKUP(V146+0,Tabell10[[#All],[Segment næringseiendomsengasjementer]],1,0)),V146,""))</f>
        <v/>
      </c>
      <c r="Z146" s="120" t="str">
        <f>IF(OR(Y146="",Y146=0),"",IF(ISERROR(VLOOKUP(Y146+0,Tabell11[[#All],[SMB rabatt]],1,0)),Y146,""))</f>
        <v/>
      </c>
      <c r="AC146" s="120" t="str">
        <f>IF(OR(AB146="",AB146=0),"",IF(ISERROR(VLOOKUP(AB146+0,Tabell12[[#All],[Størrelsesparameter]],1,0)),AB146,""))</f>
        <v/>
      </c>
    </row>
    <row r="147" spans="3:29" ht="14.5">
      <c r="C147" s="8">
        <v>14100</v>
      </c>
      <c r="D147" s="8"/>
      <c r="E147" s="8"/>
      <c r="F147" s="8"/>
      <c r="G147" s="8"/>
      <c r="H147" s="8"/>
      <c r="I147" s="8"/>
      <c r="J147" s="8"/>
      <c r="K147" s="8"/>
      <c r="N147" s="120" t="str">
        <f>IF(OR(M147="",M147=0),"",IF(ISERROR(VLOOKUP(M147+0,Tabell16[[#All],[Sektorkode]],1,0)),M147,""))</f>
        <v/>
      </c>
      <c r="Q147" s="120" t="str">
        <f>IF(OR(P147="",P147=0),"",IF(ISERROR(VLOOKUP(P147+0,Tabell3[[#All],[Næringskode]],1,0)),P147,""))</f>
        <v/>
      </c>
      <c r="T147" s="120" t="str">
        <f>IF(OR(S147="",S147=0),"",IF(ISERROR(VLOOKUP(S147+0,Tabell8[[#All],[Hovedtype sikkerhet (kategori 1 – 6)]],1,0)),S147,""))</f>
        <v/>
      </c>
      <c r="W147" s="120" t="str">
        <f>IF(OR(V147="",V147=0),"",IF(ISERROR(VLOOKUP(V147+0,Tabell10[[#All],[Segment næringseiendomsengasjementer]],1,0)),V147,""))</f>
        <v/>
      </c>
      <c r="Z147" s="120" t="str">
        <f>IF(OR(Y147="",Y147=0),"",IF(ISERROR(VLOOKUP(Y147+0,Tabell11[[#All],[SMB rabatt]],1,0)),Y147,""))</f>
        <v/>
      </c>
      <c r="AC147" s="120" t="str">
        <f>IF(OR(AB147="",AB147=0),"",IF(ISERROR(VLOOKUP(AB147+0,Tabell12[[#All],[Størrelsesparameter]],1,0)),AB147,""))</f>
        <v/>
      </c>
    </row>
    <row r="148" spans="3:29" ht="14.5">
      <c r="C148" s="8">
        <v>14210</v>
      </c>
      <c r="D148" s="8"/>
      <c r="E148" s="8"/>
      <c r="F148" s="8"/>
      <c r="G148" s="8"/>
      <c r="H148" s="8"/>
      <c r="I148" s="8"/>
      <c r="J148" s="8"/>
      <c r="K148" s="8"/>
      <c r="N148" s="120" t="str">
        <f>IF(OR(M148="",M148=0),"",IF(ISERROR(VLOOKUP(M148+0,Tabell16[[#All],[Sektorkode]],1,0)),M148,""))</f>
        <v/>
      </c>
      <c r="Q148" s="120" t="str">
        <f>IF(OR(P148="",P148=0),"",IF(ISERROR(VLOOKUP(P148+0,Tabell3[[#All],[Næringskode]],1,0)),P148,""))</f>
        <v/>
      </c>
      <c r="T148" s="120" t="str">
        <f>IF(OR(S148="",S148=0),"",IF(ISERROR(VLOOKUP(S148+0,Tabell8[[#All],[Hovedtype sikkerhet (kategori 1 – 6)]],1,0)),S148,""))</f>
        <v/>
      </c>
      <c r="W148" s="120" t="str">
        <f>IF(OR(V148="",V148=0),"",IF(ISERROR(VLOOKUP(V148+0,Tabell10[[#All],[Segment næringseiendomsengasjementer]],1,0)),V148,""))</f>
        <v/>
      </c>
      <c r="Z148" s="120" t="str">
        <f>IF(OR(Y148="",Y148=0),"",IF(ISERROR(VLOOKUP(Y148+0,Tabell11[[#All],[SMB rabatt]],1,0)),Y148,""))</f>
        <v/>
      </c>
      <c r="AC148" s="120" t="str">
        <f>IF(OR(AB148="",AB148=0),"",IF(ISERROR(VLOOKUP(AB148+0,Tabell12[[#All],[Størrelsesparameter]],1,0)),AB148,""))</f>
        <v/>
      </c>
    </row>
    <row r="149" spans="3:29" ht="14.5">
      <c r="C149" s="8">
        <v>14210</v>
      </c>
      <c r="D149" s="8"/>
      <c r="E149" s="8"/>
      <c r="F149" s="8"/>
      <c r="G149" s="8"/>
      <c r="H149" s="8"/>
      <c r="I149" s="8"/>
      <c r="J149" s="8"/>
      <c r="K149" s="8"/>
      <c r="N149" s="120" t="str">
        <f>IF(OR(M149="",M149=0),"",IF(ISERROR(VLOOKUP(M149+0,Tabell16[[#All],[Sektorkode]],1,0)),M149,""))</f>
        <v/>
      </c>
      <c r="Q149" s="120" t="str">
        <f>IF(OR(P149="",P149=0),"",IF(ISERROR(VLOOKUP(P149+0,Tabell3[[#All],[Næringskode]],1,0)),P149,""))</f>
        <v/>
      </c>
      <c r="T149" s="120" t="str">
        <f>IF(OR(S149="",S149=0),"",IF(ISERROR(VLOOKUP(S149+0,Tabell8[[#All],[Hovedtype sikkerhet (kategori 1 – 6)]],1,0)),S149,""))</f>
        <v/>
      </c>
      <c r="W149" s="120" t="str">
        <f>IF(OR(V149="",V149=0),"",IF(ISERROR(VLOOKUP(V149+0,Tabell10[[#All],[Segment næringseiendomsengasjementer]],1,0)),V149,""))</f>
        <v/>
      </c>
      <c r="Z149" s="120" t="str">
        <f>IF(OR(Y149="",Y149=0),"",IF(ISERROR(VLOOKUP(Y149+0,Tabell11[[#All],[SMB rabatt]],1,0)),Y149,""))</f>
        <v/>
      </c>
      <c r="AC149" s="120" t="str">
        <f>IF(OR(AB149="",AB149=0),"",IF(ISERROR(VLOOKUP(AB149+0,Tabell12[[#All],[Størrelsesparameter]],1,0)),AB149,""))</f>
        <v/>
      </c>
    </row>
    <row r="150" spans="3:29" ht="14.5">
      <c r="C150" s="8">
        <v>14210</v>
      </c>
      <c r="D150" s="8"/>
      <c r="E150" s="8"/>
      <c r="F150" s="8"/>
      <c r="G150" s="8"/>
      <c r="H150" s="8"/>
      <c r="I150" s="8"/>
      <c r="J150" s="8"/>
      <c r="K150" s="8"/>
      <c r="N150" s="120" t="str">
        <f>IF(OR(M150="",M150=0),"",IF(ISERROR(VLOOKUP(M150+0,Tabell16[[#All],[Sektorkode]],1,0)),M150,""))</f>
        <v/>
      </c>
      <c r="Q150" s="120" t="str">
        <f>IF(OR(P150="",P150=0),"",IF(ISERROR(VLOOKUP(P150+0,Tabell3[[#All],[Næringskode]],1,0)),P150,""))</f>
        <v/>
      </c>
      <c r="T150" s="120" t="str">
        <f>IF(OR(S150="",S150=0),"",IF(ISERROR(VLOOKUP(S150+0,Tabell8[[#All],[Hovedtype sikkerhet (kategori 1 – 6)]],1,0)),S150,""))</f>
        <v/>
      </c>
      <c r="W150" s="120" t="str">
        <f>IF(OR(V150="",V150=0),"",IF(ISERROR(VLOOKUP(V150+0,Tabell10[[#All],[Segment næringseiendomsengasjementer]],1,0)),V150,""))</f>
        <v/>
      </c>
      <c r="Z150" s="120" t="str">
        <f>IF(OR(Y150="",Y150=0),"",IF(ISERROR(VLOOKUP(Y150+0,Tabell11[[#All],[SMB rabatt]],1,0)),Y150,""))</f>
        <v/>
      </c>
      <c r="AC150" s="120" t="str">
        <f>IF(OR(AB150="",AB150=0),"",IF(ISERROR(VLOOKUP(AB150+0,Tabell12[[#All],[Størrelsesparameter]],1,0)),AB150,""))</f>
        <v/>
      </c>
    </row>
    <row r="151" spans="3:29" ht="14.5">
      <c r="C151" s="8">
        <v>14220</v>
      </c>
      <c r="D151" s="8"/>
      <c r="E151" s="8"/>
      <c r="F151" s="8"/>
      <c r="G151" s="8"/>
      <c r="H151" s="8"/>
      <c r="I151" s="8"/>
      <c r="J151" s="8"/>
      <c r="K151" s="8"/>
      <c r="N151" s="120" t="str">
        <f>IF(OR(M151="",M151=0),"",IF(ISERROR(VLOOKUP(M151+0,Tabell16[[#All],[Sektorkode]],1,0)),M151,""))</f>
        <v/>
      </c>
      <c r="Q151" s="120" t="str">
        <f>IF(OR(P151="",P151=0),"",IF(ISERROR(VLOOKUP(P151+0,Tabell3[[#All],[Næringskode]],1,0)),P151,""))</f>
        <v/>
      </c>
      <c r="T151" s="120" t="str">
        <f>IF(OR(S151="",S151=0),"",IF(ISERROR(VLOOKUP(S151+0,Tabell8[[#All],[Hovedtype sikkerhet (kategori 1 – 6)]],1,0)),S151,""))</f>
        <v/>
      </c>
      <c r="W151" s="120" t="str">
        <f>IF(OR(V151="",V151=0),"",IF(ISERROR(VLOOKUP(V151+0,Tabell10[[#All],[Segment næringseiendomsengasjementer]],1,0)),V151,""))</f>
        <v/>
      </c>
      <c r="Z151" s="120" t="str">
        <f>IF(OR(Y151="",Y151=0),"",IF(ISERROR(VLOOKUP(Y151+0,Tabell11[[#All],[SMB rabatt]],1,0)),Y151,""))</f>
        <v/>
      </c>
      <c r="AC151" s="120" t="str">
        <f>IF(OR(AB151="",AB151=0),"",IF(ISERROR(VLOOKUP(AB151+0,Tabell12[[#All],[Størrelsesparameter]],1,0)),AB151,""))</f>
        <v/>
      </c>
    </row>
    <row r="152" spans="3:29" ht="14.5">
      <c r="C152" s="8">
        <v>14220</v>
      </c>
      <c r="D152" s="8"/>
      <c r="E152" s="8"/>
      <c r="F152" s="8"/>
      <c r="G152" s="8"/>
      <c r="H152" s="8"/>
      <c r="I152" s="8"/>
      <c r="J152" s="8"/>
      <c r="K152" s="8"/>
      <c r="N152" s="120" t="str">
        <f>IF(OR(M152="",M152=0),"",IF(ISERROR(VLOOKUP(M152+0,Tabell16[[#All],[Sektorkode]],1,0)),M152,""))</f>
        <v/>
      </c>
      <c r="Q152" s="120" t="str">
        <f>IF(OR(P152="",P152=0),"",IF(ISERROR(VLOOKUP(P152+0,Tabell3[[#All],[Næringskode]],1,0)),P152,""))</f>
        <v/>
      </c>
      <c r="T152" s="120" t="str">
        <f>IF(OR(S152="",S152=0),"",IF(ISERROR(VLOOKUP(S152+0,Tabell8[[#All],[Hovedtype sikkerhet (kategori 1 – 6)]],1,0)),S152,""))</f>
        <v/>
      </c>
      <c r="W152" s="120" t="str">
        <f>IF(OR(V152="",V152=0),"",IF(ISERROR(VLOOKUP(V152+0,Tabell10[[#All],[Segment næringseiendomsengasjementer]],1,0)),V152,""))</f>
        <v/>
      </c>
      <c r="Z152" s="120" t="str">
        <f>IF(OR(Y152="",Y152=0),"",IF(ISERROR(VLOOKUP(Y152+0,Tabell11[[#All],[SMB rabatt]],1,0)),Y152,""))</f>
        <v/>
      </c>
      <c r="AC152" s="120" t="str">
        <f>IF(OR(AB152="",AB152=0),"",IF(ISERROR(VLOOKUP(AB152+0,Tabell12[[#All],[Størrelsesparameter]],1,0)),AB152,""))</f>
        <v/>
      </c>
    </row>
    <row r="153" spans="3:29" ht="14.5">
      <c r="C153" s="8">
        <v>14230</v>
      </c>
      <c r="D153" s="8"/>
      <c r="E153" s="8"/>
      <c r="F153" s="8"/>
      <c r="G153" s="8"/>
      <c r="H153" s="8"/>
      <c r="I153" s="8"/>
      <c r="J153" s="8"/>
      <c r="K153" s="8"/>
      <c r="N153" s="120" t="str">
        <f>IF(OR(M153="",M153=0),"",IF(ISERROR(VLOOKUP(M153+0,Tabell16[[#All],[Sektorkode]],1,0)),M153,""))</f>
        <v/>
      </c>
      <c r="Q153" s="120" t="str">
        <f>IF(OR(P153="",P153=0),"",IF(ISERROR(VLOOKUP(P153+0,Tabell3[[#All],[Næringskode]],1,0)),P153,""))</f>
        <v/>
      </c>
      <c r="T153" s="120" t="str">
        <f>IF(OR(S153="",S153=0),"",IF(ISERROR(VLOOKUP(S153+0,Tabell8[[#All],[Hovedtype sikkerhet (kategori 1 – 6)]],1,0)),S153,""))</f>
        <v/>
      </c>
      <c r="W153" s="120" t="str">
        <f>IF(OR(V153="",V153=0),"",IF(ISERROR(VLOOKUP(V153+0,Tabell10[[#All],[Segment næringseiendomsengasjementer]],1,0)),V153,""))</f>
        <v/>
      </c>
      <c r="Z153" s="120" t="str">
        <f>IF(OR(Y153="",Y153=0),"",IF(ISERROR(VLOOKUP(Y153+0,Tabell11[[#All],[SMB rabatt]],1,0)),Y153,""))</f>
        <v/>
      </c>
      <c r="AC153" s="120" t="str">
        <f>IF(OR(AB153="",AB153=0),"",IF(ISERROR(VLOOKUP(AB153+0,Tabell12[[#All],[Størrelsesparameter]],1,0)),AB153,""))</f>
        <v/>
      </c>
    </row>
    <row r="154" spans="3:29" ht="14.5">
      <c r="C154" s="8">
        <v>14240</v>
      </c>
      <c r="D154" s="8"/>
      <c r="E154" s="8"/>
      <c r="F154" s="8"/>
      <c r="G154" s="8"/>
      <c r="H154" s="8"/>
      <c r="I154" s="8"/>
      <c r="J154" s="8"/>
      <c r="K154" s="8"/>
      <c r="N154" s="120" t="str">
        <f>IF(OR(M154="",M154=0),"",IF(ISERROR(VLOOKUP(M154+0,Tabell16[[#All],[Sektorkode]],1,0)),M154,""))</f>
        <v/>
      </c>
      <c r="Q154" s="120" t="str">
        <f>IF(OR(P154="",P154=0),"",IF(ISERROR(VLOOKUP(P154+0,Tabell3[[#All],[Næringskode]],1,0)),P154,""))</f>
        <v/>
      </c>
      <c r="T154" s="120" t="str">
        <f>IF(OR(S154="",S154=0),"",IF(ISERROR(VLOOKUP(S154+0,Tabell8[[#All],[Hovedtype sikkerhet (kategori 1 – 6)]],1,0)),S154,""))</f>
        <v/>
      </c>
      <c r="W154" s="120" t="str">
        <f>IF(OR(V154="",V154=0),"",IF(ISERROR(VLOOKUP(V154+0,Tabell10[[#All],[Segment næringseiendomsengasjementer]],1,0)),V154,""))</f>
        <v/>
      </c>
      <c r="Z154" s="120" t="str">
        <f>IF(OR(Y154="",Y154=0),"",IF(ISERROR(VLOOKUP(Y154+0,Tabell11[[#All],[SMB rabatt]],1,0)),Y154,""))</f>
        <v/>
      </c>
      <c r="AC154" s="120" t="str">
        <f>IF(OR(AB154="",AB154=0),"",IF(ISERROR(VLOOKUP(AB154+0,Tabell12[[#All],[Størrelsesparameter]],1,0)),AB154,""))</f>
        <v/>
      </c>
    </row>
    <row r="155" spans="3:29" ht="14.5">
      <c r="C155" s="8">
        <v>14240</v>
      </c>
      <c r="D155" s="8"/>
      <c r="E155" s="8"/>
      <c r="F155" s="8"/>
      <c r="G155" s="8"/>
      <c r="H155" s="8"/>
      <c r="I155" s="8"/>
      <c r="J155" s="8"/>
      <c r="K155" s="8"/>
      <c r="N155" s="120" t="str">
        <f>IF(OR(M155="",M155=0),"",IF(ISERROR(VLOOKUP(M155+0,Tabell16[[#All],[Sektorkode]],1,0)),M155,""))</f>
        <v/>
      </c>
      <c r="Q155" s="120" t="str">
        <f>IF(OR(P155="",P155=0),"",IF(ISERROR(VLOOKUP(P155+0,Tabell3[[#All],[Næringskode]],1,0)),P155,""))</f>
        <v/>
      </c>
      <c r="T155" s="120" t="str">
        <f>IF(OR(S155="",S155=0),"",IF(ISERROR(VLOOKUP(S155+0,Tabell8[[#All],[Hovedtype sikkerhet (kategori 1 – 6)]],1,0)),S155,""))</f>
        <v/>
      </c>
      <c r="W155" s="120" t="str">
        <f>IF(OR(V155="",V155=0),"",IF(ISERROR(VLOOKUP(V155+0,Tabell10[[#All],[Segment næringseiendomsengasjementer]],1,0)),V155,""))</f>
        <v/>
      </c>
      <c r="Z155" s="120" t="str">
        <f>IF(OR(Y155="",Y155=0),"",IF(ISERROR(VLOOKUP(Y155+0,Tabell11[[#All],[SMB rabatt]],1,0)),Y155,""))</f>
        <v/>
      </c>
      <c r="AC155" s="120" t="str">
        <f>IF(OR(AB155="",AB155=0),"",IF(ISERROR(VLOOKUP(AB155+0,Tabell12[[#All],[Størrelsesparameter]],1,0)),AB155,""))</f>
        <v/>
      </c>
    </row>
    <row r="156" spans="3:29" ht="14.5">
      <c r="C156" s="8">
        <v>14290</v>
      </c>
      <c r="D156" s="8"/>
      <c r="E156" s="8"/>
      <c r="F156" s="8"/>
      <c r="G156" s="8"/>
      <c r="H156" s="8"/>
      <c r="I156" s="8"/>
      <c r="J156" s="8"/>
      <c r="K156" s="8"/>
      <c r="N156" s="120" t="str">
        <f>IF(OR(M156="",M156=0),"",IF(ISERROR(VLOOKUP(M156+0,Tabell16[[#All],[Sektorkode]],1,0)),M156,""))</f>
        <v/>
      </c>
      <c r="Q156" s="120" t="str">
        <f>IF(OR(P156="",P156=0),"",IF(ISERROR(VLOOKUP(P156+0,Tabell3[[#All],[Næringskode]],1,0)),P156,""))</f>
        <v/>
      </c>
      <c r="T156" s="120" t="str">
        <f>IF(OR(S156="",S156=0),"",IF(ISERROR(VLOOKUP(S156+0,Tabell8[[#All],[Hovedtype sikkerhet (kategori 1 – 6)]],1,0)),S156,""))</f>
        <v/>
      </c>
      <c r="W156" s="120" t="str">
        <f>IF(OR(V156="",V156=0),"",IF(ISERROR(VLOOKUP(V156+0,Tabell10[[#All],[Segment næringseiendomsengasjementer]],1,0)),V156,""))</f>
        <v/>
      </c>
      <c r="Z156" s="120" t="str">
        <f>IF(OR(Y156="",Y156=0),"",IF(ISERROR(VLOOKUP(Y156+0,Tabell11[[#All],[SMB rabatt]],1,0)),Y156,""))</f>
        <v/>
      </c>
      <c r="AC156" s="120" t="str">
        <f>IF(OR(AB156="",AB156=0),"",IF(ISERROR(VLOOKUP(AB156+0,Tabell12[[#All],[Størrelsesparameter]],1,0)),AB156,""))</f>
        <v/>
      </c>
    </row>
    <row r="157" spans="3:29" ht="14.5">
      <c r="C157" s="8">
        <v>15110</v>
      </c>
      <c r="D157" s="8"/>
      <c r="E157" s="8"/>
      <c r="F157" s="8"/>
      <c r="G157" s="8"/>
      <c r="H157" s="8"/>
      <c r="I157" s="8"/>
      <c r="J157" s="8"/>
      <c r="K157" s="8"/>
      <c r="N157" s="120" t="str">
        <f>IF(OR(M157="",M157=0),"",IF(ISERROR(VLOOKUP(M157+0,Tabell16[[#All],[Sektorkode]],1,0)),M157,""))</f>
        <v/>
      </c>
      <c r="Q157" s="120" t="str">
        <f>IF(OR(P157="",P157=0),"",IF(ISERROR(VLOOKUP(P157+0,Tabell3[[#All],[Næringskode]],1,0)),P157,""))</f>
        <v/>
      </c>
      <c r="T157" s="120" t="str">
        <f>IF(OR(S157="",S157=0),"",IF(ISERROR(VLOOKUP(S157+0,Tabell8[[#All],[Hovedtype sikkerhet (kategori 1 – 6)]],1,0)),S157,""))</f>
        <v/>
      </c>
      <c r="W157" s="120" t="str">
        <f>IF(OR(V157="",V157=0),"",IF(ISERROR(VLOOKUP(V157+0,Tabell10[[#All],[Segment næringseiendomsengasjementer]],1,0)),V157,""))</f>
        <v/>
      </c>
      <c r="Z157" s="120" t="str">
        <f>IF(OR(Y157="",Y157=0),"",IF(ISERROR(VLOOKUP(Y157+0,Tabell11[[#All],[SMB rabatt]],1,0)),Y157,""))</f>
        <v/>
      </c>
      <c r="AC157" s="120" t="str">
        <f>IF(OR(AB157="",AB157=0),"",IF(ISERROR(VLOOKUP(AB157+0,Tabell12[[#All],[Størrelsesparameter]],1,0)),AB157,""))</f>
        <v/>
      </c>
    </row>
    <row r="158" spans="3:29" ht="14.5">
      <c r="C158" s="8">
        <v>15120</v>
      </c>
      <c r="D158" s="8"/>
      <c r="E158" s="8"/>
      <c r="F158" s="8"/>
      <c r="G158" s="8"/>
      <c r="H158" s="8"/>
      <c r="I158" s="8"/>
      <c r="J158" s="8"/>
      <c r="K158" s="8"/>
      <c r="N158" s="120" t="str">
        <f>IF(OR(M158="",M158=0),"",IF(ISERROR(VLOOKUP(M158+0,Tabell16[[#All],[Sektorkode]],1,0)),M158,""))</f>
        <v/>
      </c>
      <c r="Q158" s="120" t="str">
        <f>IF(OR(P158="",P158=0),"",IF(ISERROR(VLOOKUP(P158+0,Tabell3[[#All],[Næringskode]],1,0)),P158,""))</f>
        <v/>
      </c>
      <c r="T158" s="120" t="str">
        <f>IF(OR(S158="",S158=0),"",IF(ISERROR(VLOOKUP(S158+0,Tabell8[[#All],[Hovedtype sikkerhet (kategori 1 – 6)]],1,0)),S158,""))</f>
        <v/>
      </c>
      <c r="W158" s="120" t="str">
        <f>IF(OR(V158="",V158=0),"",IF(ISERROR(VLOOKUP(V158+0,Tabell10[[#All],[Segment næringseiendomsengasjementer]],1,0)),V158,""))</f>
        <v/>
      </c>
      <c r="Z158" s="120" t="str">
        <f>IF(OR(Y158="",Y158=0),"",IF(ISERROR(VLOOKUP(Y158+0,Tabell11[[#All],[SMB rabatt]],1,0)),Y158,""))</f>
        <v/>
      </c>
      <c r="AC158" s="120" t="str">
        <f>IF(OR(AB158="",AB158=0),"",IF(ISERROR(VLOOKUP(AB158+0,Tabell12[[#All],[Størrelsesparameter]],1,0)),AB158,""))</f>
        <v/>
      </c>
    </row>
    <row r="159" spans="3:29" ht="14.5">
      <c r="C159" s="8">
        <v>15200</v>
      </c>
      <c r="D159" s="8"/>
      <c r="E159" s="8"/>
      <c r="F159" s="8"/>
      <c r="G159" s="8"/>
      <c r="H159" s="8"/>
      <c r="I159" s="8"/>
      <c r="J159" s="8"/>
      <c r="K159" s="8"/>
      <c r="N159" s="120" t="str">
        <f>IF(OR(M159="",M159=0),"",IF(ISERROR(VLOOKUP(M159+0,Tabell16[[#All],[Sektorkode]],1,0)),M159,""))</f>
        <v/>
      </c>
      <c r="Q159" s="120" t="str">
        <f>IF(OR(P159="",P159=0),"",IF(ISERROR(VLOOKUP(P159+0,Tabell3[[#All],[Næringskode]],1,0)),P159,""))</f>
        <v/>
      </c>
      <c r="T159" s="120" t="str">
        <f>IF(OR(S159="",S159=0),"",IF(ISERROR(VLOOKUP(S159+0,Tabell8[[#All],[Hovedtype sikkerhet (kategori 1 – 6)]],1,0)),S159,""))</f>
        <v/>
      </c>
      <c r="W159" s="120" t="str">
        <f>IF(OR(V159="",V159=0),"",IF(ISERROR(VLOOKUP(V159+0,Tabell10[[#All],[Segment næringseiendomsengasjementer]],1,0)),V159,""))</f>
        <v/>
      </c>
      <c r="Z159" s="120" t="str">
        <f>IF(OR(Y159="",Y159=0),"",IF(ISERROR(VLOOKUP(Y159+0,Tabell11[[#All],[SMB rabatt]],1,0)),Y159,""))</f>
        <v/>
      </c>
      <c r="AC159" s="120" t="str">
        <f>IF(OR(AB159="",AB159=0),"",IF(ISERROR(VLOOKUP(AB159+0,Tabell12[[#All],[Størrelsesparameter]],1,0)),AB159,""))</f>
        <v/>
      </c>
    </row>
    <row r="160" spans="3:29" ht="14.5">
      <c r="C160" s="8">
        <v>15200</v>
      </c>
      <c r="D160" s="8"/>
      <c r="E160" s="8"/>
      <c r="F160" s="8"/>
      <c r="G160" s="8"/>
      <c r="H160" s="8"/>
      <c r="I160" s="8"/>
      <c r="J160" s="8"/>
      <c r="K160" s="8"/>
      <c r="N160" s="120" t="str">
        <f>IF(OR(M160="",M160=0),"",IF(ISERROR(VLOOKUP(M160+0,Tabell16[[#All],[Sektorkode]],1,0)),M160,""))</f>
        <v/>
      </c>
      <c r="Q160" s="120" t="str">
        <f>IF(OR(P160="",P160=0),"",IF(ISERROR(VLOOKUP(P160+0,Tabell3[[#All],[Næringskode]],1,0)),P160,""))</f>
        <v/>
      </c>
      <c r="T160" s="120" t="str">
        <f>IF(OR(S160="",S160=0),"",IF(ISERROR(VLOOKUP(S160+0,Tabell8[[#All],[Hovedtype sikkerhet (kategori 1 – 6)]],1,0)),S160,""))</f>
        <v/>
      </c>
      <c r="W160" s="120" t="str">
        <f>IF(OR(V160="",V160=0),"",IF(ISERROR(VLOOKUP(V160+0,Tabell10[[#All],[Segment næringseiendomsengasjementer]],1,0)),V160,""))</f>
        <v/>
      </c>
      <c r="Z160" s="120" t="str">
        <f>IF(OR(Y160="",Y160=0),"",IF(ISERROR(VLOOKUP(Y160+0,Tabell11[[#All],[SMB rabatt]],1,0)),Y160,""))</f>
        <v/>
      </c>
      <c r="AC160" s="120" t="str">
        <f>IF(OR(AB160="",AB160=0),"",IF(ISERROR(VLOOKUP(AB160+0,Tabell12[[#All],[Størrelsesparameter]],1,0)),AB160,""))</f>
        <v/>
      </c>
    </row>
    <row r="161" spans="3:29" ht="14.5">
      <c r="C161" s="8">
        <v>15200</v>
      </c>
      <c r="D161" s="8"/>
      <c r="E161" s="8"/>
      <c r="F161" s="8"/>
      <c r="G161" s="8"/>
      <c r="H161" s="8"/>
      <c r="I161" s="8"/>
      <c r="J161" s="8"/>
      <c r="K161" s="8"/>
      <c r="N161" s="120" t="str">
        <f>IF(OR(M161="",M161=0),"",IF(ISERROR(VLOOKUP(M161+0,Tabell16[[#All],[Sektorkode]],1,0)),M161,""))</f>
        <v/>
      </c>
      <c r="Q161" s="120" t="str">
        <f>IF(OR(P161="",P161=0),"",IF(ISERROR(VLOOKUP(P161+0,Tabell3[[#All],[Næringskode]],1,0)),P161,""))</f>
        <v/>
      </c>
      <c r="T161" s="120" t="str">
        <f>IF(OR(S161="",S161=0),"",IF(ISERROR(VLOOKUP(S161+0,Tabell8[[#All],[Hovedtype sikkerhet (kategori 1 – 6)]],1,0)),S161,""))</f>
        <v/>
      </c>
      <c r="W161" s="120" t="str">
        <f>IF(OR(V161="",V161=0),"",IF(ISERROR(VLOOKUP(V161+0,Tabell10[[#All],[Segment næringseiendomsengasjementer]],1,0)),V161,""))</f>
        <v/>
      </c>
      <c r="Z161" s="120" t="str">
        <f>IF(OR(Y161="",Y161=0),"",IF(ISERROR(VLOOKUP(Y161+0,Tabell11[[#All],[SMB rabatt]],1,0)),Y161,""))</f>
        <v/>
      </c>
      <c r="AC161" s="120" t="str">
        <f>IF(OR(AB161="",AB161=0),"",IF(ISERROR(VLOOKUP(AB161+0,Tabell12[[#All],[Størrelsesparameter]],1,0)),AB161,""))</f>
        <v/>
      </c>
    </row>
    <row r="162" spans="3:29" ht="14.5">
      <c r="C162" s="8">
        <v>15200</v>
      </c>
      <c r="D162" s="8"/>
      <c r="E162" s="8"/>
      <c r="F162" s="8"/>
      <c r="G162" s="8"/>
      <c r="H162" s="8"/>
      <c r="I162" s="8"/>
      <c r="J162" s="8"/>
      <c r="K162" s="8"/>
      <c r="N162" s="120" t="str">
        <f>IF(OR(M162="",M162=0),"",IF(ISERROR(VLOOKUP(M162+0,Tabell16[[#All],[Sektorkode]],1,0)),M162,""))</f>
        <v/>
      </c>
      <c r="Q162" s="120" t="str">
        <f>IF(OR(P162="",P162=0),"",IF(ISERROR(VLOOKUP(P162+0,Tabell3[[#All],[Næringskode]],1,0)),P162,""))</f>
        <v/>
      </c>
      <c r="T162" s="120" t="str">
        <f>IF(OR(S162="",S162=0),"",IF(ISERROR(VLOOKUP(S162+0,Tabell8[[#All],[Hovedtype sikkerhet (kategori 1 – 6)]],1,0)),S162,""))</f>
        <v/>
      </c>
      <c r="W162" s="120" t="str">
        <f>IF(OR(V162="",V162=0),"",IF(ISERROR(VLOOKUP(V162+0,Tabell10[[#All],[Segment næringseiendomsengasjementer]],1,0)),V162,""))</f>
        <v/>
      </c>
      <c r="Z162" s="120" t="str">
        <f>IF(OR(Y162="",Y162=0),"",IF(ISERROR(VLOOKUP(Y162+0,Tabell11[[#All],[SMB rabatt]],1,0)),Y162,""))</f>
        <v/>
      </c>
      <c r="AC162" s="120" t="str">
        <f>IF(OR(AB162="",AB162=0),"",IF(ISERROR(VLOOKUP(AB162+0,Tabell12[[#All],[Størrelsesparameter]],1,0)),AB162,""))</f>
        <v/>
      </c>
    </row>
    <row r="163" spans="3:29" ht="14.5">
      <c r="C163" s="8">
        <v>16110</v>
      </c>
      <c r="D163" s="8"/>
      <c r="E163" s="8"/>
      <c r="F163" s="8"/>
      <c r="G163" s="8"/>
      <c r="H163" s="8"/>
      <c r="I163" s="8"/>
      <c r="J163" s="8"/>
      <c r="K163" s="8"/>
      <c r="N163" s="120" t="str">
        <f>IF(OR(M163="",M163=0),"",IF(ISERROR(VLOOKUP(M163+0,Tabell16[[#All],[Sektorkode]],1,0)),M163,""))</f>
        <v/>
      </c>
      <c r="Q163" s="120" t="str">
        <f>IF(OR(P163="",P163=0),"",IF(ISERROR(VLOOKUP(P163+0,Tabell3[[#All],[Næringskode]],1,0)),P163,""))</f>
        <v/>
      </c>
      <c r="T163" s="120" t="str">
        <f>IF(OR(S163="",S163=0),"",IF(ISERROR(VLOOKUP(S163+0,Tabell8[[#All],[Hovedtype sikkerhet (kategori 1 – 6)]],1,0)),S163,""))</f>
        <v/>
      </c>
      <c r="W163" s="120" t="str">
        <f>IF(OR(V163="",V163=0),"",IF(ISERROR(VLOOKUP(V163+0,Tabell10[[#All],[Segment næringseiendomsengasjementer]],1,0)),V163,""))</f>
        <v/>
      </c>
      <c r="Z163" s="120" t="str">
        <f>IF(OR(Y163="",Y163=0),"",IF(ISERROR(VLOOKUP(Y163+0,Tabell11[[#All],[SMB rabatt]],1,0)),Y163,""))</f>
        <v/>
      </c>
      <c r="AC163" s="120" t="str">
        <f>IF(OR(AB163="",AB163=0),"",IF(ISERROR(VLOOKUP(AB163+0,Tabell12[[#All],[Størrelsesparameter]],1,0)),AB163,""))</f>
        <v/>
      </c>
    </row>
    <row r="164" spans="3:29" ht="14.5">
      <c r="C164" s="8">
        <v>16120</v>
      </c>
      <c r="D164" s="8"/>
      <c r="E164" s="8"/>
      <c r="F164" s="8"/>
      <c r="G164" s="8"/>
      <c r="H164" s="8"/>
      <c r="I164" s="8"/>
      <c r="J164" s="8"/>
      <c r="K164" s="8"/>
      <c r="N164" s="120" t="str">
        <f>IF(OR(M164="",M164=0),"",IF(ISERROR(VLOOKUP(M164+0,Tabell16[[#All],[Sektorkode]],1,0)),M164,""))</f>
        <v/>
      </c>
      <c r="Q164" s="120" t="str">
        <f>IF(OR(P164="",P164=0),"",IF(ISERROR(VLOOKUP(P164+0,Tabell3[[#All],[Næringskode]],1,0)),P164,""))</f>
        <v/>
      </c>
      <c r="T164" s="120" t="str">
        <f>IF(OR(S164="",S164=0),"",IF(ISERROR(VLOOKUP(S164+0,Tabell8[[#All],[Hovedtype sikkerhet (kategori 1 – 6)]],1,0)),S164,""))</f>
        <v/>
      </c>
      <c r="W164" s="120" t="str">
        <f>IF(OR(V164="",V164=0),"",IF(ISERROR(VLOOKUP(V164+0,Tabell10[[#All],[Segment næringseiendomsengasjementer]],1,0)),V164,""))</f>
        <v/>
      </c>
      <c r="Z164" s="120" t="str">
        <f>IF(OR(Y164="",Y164=0),"",IF(ISERROR(VLOOKUP(Y164+0,Tabell11[[#All],[SMB rabatt]],1,0)),Y164,""))</f>
        <v/>
      </c>
      <c r="AC164" s="120" t="str">
        <f>IF(OR(AB164="",AB164=0),"",IF(ISERROR(VLOOKUP(AB164+0,Tabell12[[#All],[Størrelsesparameter]],1,0)),AB164,""))</f>
        <v/>
      </c>
    </row>
    <row r="165" spans="3:29" ht="14.5">
      <c r="C165" s="8">
        <v>16210</v>
      </c>
      <c r="D165" s="8"/>
      <c r="E165" s="8"/>
      <c r="F165" s="8"/>
      <c r="G165" s="8"/>
      <c r="H165" s="8"/>
      <c r="I165" s="8"/>
      <c r="J165" s="8"/>
      <c r="K165" s="8"/>
      <c r="N165" s="120" t="str">
        <f>IF(OR(M165="",M165=0),"",IF(ISERROR(VLOOKUP(M165+0,Tabell16[[#All],[Sektorkode]],1,0)),M165,""))</f>
        <v/>
      </c>
      <c r="Q165" s="120" t="str">
        <f>IF(OR(P165="",P165=0),"",IF(ISERROR(VLOOKUP(P165+0,Tabell3[[#All],[Næringskode]],1,0)),P165,""))</f>
        <v/>
      </c>
      <c r="T165" s="120" t="str">
        <f>IF(OR(S165="",S165=0),"",IF(ISERROR(VLOOKUP(S165+0,Tabell8[[#All],[Hovedtype sikkerhet (kategori 1 – 6)]],1,0)),S165,""))</f>
        <v/>
      </c>
      <c r="W165" s="120" t="str">
        <f>IF(OR(V165="",V165=0),"",IF(ISERROR(VLOOKUP(V165+0,Tabell10[[#All],[Segment næringseiendomsengasjementer]],1,0)),V165,""))</f>
        <v/>
      </c>
      <c r="Z165" s="120" t="str">
        <f>IF(OR(Y165="",Y165=0),"",IF(ISERROR(VLOOKUP(Y165+0,Tabell11[[#All],[SMB rabatt]],1,0)),Y165,""))</f>
        <v/>
      </c>
      <c r="AC165" s="120" t="str">
        <f>IF(OR(AB165="",AB165=0),"",IF(ISERROR(VLOOKUP(AB165+0,Tabell12[[#All],[Størrelsesparameter]],1,0)),AB165,""))</f>
        <v/>
      </c>
    </row>
    <row r="166" spans="3:29" ht="14.5">
      <c r="C166" s="8">
        <v>16220</v>
      </c>
      <c r="D166" s="8"/>
      <c r="E166" s="8"/>
      <c r="F166" s="8"/>
      <c r="G166" s="8"/>
      <c r="H166" s="8"/>
      <c r="I166" s="8"/>
      <c r="J166" s="8"/>
      <c r="K166" s="8"/>
      <c r="N166" s="120" t="str">
        <f>IF(OR(M166="",M166=0),"",IF(ISERROR(VLOOKUP(M166+0,Tabell16[[#All],[Sektorkode]],1,0)),M166,""))</f>
        <v/>
      </c>
      <c r="Q166" s="120" t="str">
        <f>IF(OR(P166="",P166=0),"",IF(ISERROR(VLOOKUP(P166+0,Tabell3[[#All],[Næringskode]],1,0)),P166,""))</f>
        <v/>
      </c>
      <c r="T166" s="120" t="str">
        <f>IF(OR(S166="",S166=0),"",IF(ISERROR(VLOOKUP(S166+0,Tabell8[[#All],[Hovedtype sikkerhet (kategori 1 – 6)]],1,0)),S166,""))</f>
        <v/>
      </c>
      <c r="W166" s="120" t="str">
        <f>IF(OR(V166="",V166=0),"",IF(ISERROR(VLOOKUP(V166+0,Tabell10[[#All],[Segment næringseiendomsengasjementer]],1,0)),V166,""))</f>
        <v/>
      </c>
      <c r="Z166" s="120" t="str">
        <f>IF(OR(Y166="",Y166=0),"",IF(ISERROR(VLOOKUP(Y166+0,Tabell11[[#All],[SMB rabatt]],1,0)),Y166,""))</f>
        <v/>
      </c>
      <c r="AC166" s="120" t="str">
        <f>IF(OR(AB166="",AB166=0),"",IF(ISERROR(VLOOKUP(AB166+0,Tabell12[[#All],[Størrelsesparameter]],1,0)),AB166,""))</f>
        <v/>
      </c>
    </row>
    <row r="167" spans="3:29" ht="14.5">
      <c r="C167" s="8">
        <v>16230</v>
      </c>
      <c r="D167" s="8"/>
      <c r="E167" s="8"/>
      <c r="F167" s="8"/>
      <c r="G167" s="8"/>
      <c r="H167" s="8"/>
      <c r="I167" s="8"/>
      <c r="J167" s="8"/>
      <c r="K167" s="8"/>
      <c r="N167" s="120" t="str">
        <f>IF(OR(M167="",M167=0),"",IF(ISERROR(VLOOKUP(M167+0,Tabell16[[#All],[Sektorkode]],1,0)),M167,""))</f>
        <v/>
      </c>
      <c r="Q167" s="120" t="str">
        <f>IF(OR(P167="",P167=0),"",IF(ISERROR(VLOOKUP(P167+0,Tabell3[[#All],[Næringskode]],1,0)),P167,""))</f>
        <v/>
      </c>
      <c r="T167" s="120" t="str">
        <f>IF(OR(S167="",S167=0),"",IF(ISERROR(VLOOKUP(S167+0,Tabell8[[#All],[Hovedtype sikkerhet (kategori 1 – 6)]],1,0)),S167,""))</f>
        <v/>
      </c>
      <c r="W167" s="120" t="str">
        <f>IF(OR(V167="",V167=0),"",IF(ISERROR(VLOOKUP(V167+0,Tabell10[[#All],[Segment næringseiendomsengasjementer]],1,0)),V167,""))</f>
        <v/>
      </c>
      <c r="Z167" s="120" t="str">
        <f>IF(OR(Y167="",Y167=0),"",IF(ISERROR(VLOOKUP(Y167+0,Tabell11[[#All],[SMB rabatt]],1,0)),Y167,""))</f>
        <v/>
      </c>
      <c r="AC167" s="120" t="str">
        <f>IF(OR(AB167="",AB167=0),"",IF(ISERROR(VLOOKUP(AB167+0,Tabell12[[#All],[Størrelsesparameter]],1,0)),AB167,""))</f>
        <v/>
      </c>
    </row>
    <row r="168" spans="3:29" ht="14.5">
      <c r="C168" s="8">
        <v>16230</v>
      </c>
      <c r="D168" s="8"/>
      <c r="E168" s="8"/>
      <c r="F168" s="8"/>
      <c r="G168" s="8"/>
      <c r="H168" s="8"/>
      <c r="I168" s="8"/>
      <c r="J168" s="8"/>
      <c r="K168" s="8"/>
      <c r="N168" s="120" t="str">
        <f>IF(OR(M168="",M168=0),"",IF(ISERROR(VLOOKUP(M168+0,Tabell16[[#All],[Sektorkode]],1,0)),M168,""))</f>
        <v/>
      </c>
      <c r="Q168" s="120" t="str">
        <f>IF(OR(P168="",P168=0),"",IF(ISERROR(VLOOKUP(P168+0,Tabell3[[#All],[Næringskode]],1,0)),P168,""))</f>
        <v/>
      </c>
      <c r="T168" s="120" t="str">
        <f>IF(OR(S168="",S168=0),"",IF(ISERROR(VLOOKUP(S168+0,Tabell8[[#All],[Hovedtype sikkerhet (kategori 1 – 6)]],1,0)),S168,""))</f>
        <v/>
      </c>
      <c r="W168" s="120" t="str">
        <f>IF(OR(V168="",V168=0),"",IF(ISERROR(VLOOKUP(V168+0,Tabell10[[#All],[Segment næringseiendomsengasjementer]],1,0)),V168,""))</f>
        <v/>
      </c>
      <c r="Z168" s="120" t="str">
        <f>IF(OR(Y168="",Y168=0),"",IF(ISERROR(VLOOKUP(Y168+0,Tabell11[[#All],[SMB rabatt]],1,0)),Y168,""))</f>
        <v/>
      </c>
      <c r="AC168" s="120" t="str">
        <f>IF(OR(AB168="",AB168=0),"",IF(ISERROR(VLOOKUP(AB168+0,Tabell12[[#All],[Størrelsesparameter]],1,0)),AB168,""))</f>
        <v/>
      </c>
    </row>
    <row r="169" spans="3:29" ht="14.5">
      <c r="C169" s="8">
        <v>16240</v>
      </c>
      <c r="D169" s="8"/>
      <c r="E169" s="8"/>
      <c r="F169" s="8"/>
      <c r="G169" s="8"/>
      <c r="H169" s="8"/>
      <c r="I169" s="8"/>
      <c r="J169" s="8"/>
      <c r="K169" s="8"/>
      <c r="N169" s="120" t="str">
        <f>IF(OR(M169="",M169=0),"",IF(ISERROR(VLOOKUP(M169+0,Tabell16[[#All],[Sektorkode]],1,0)),M169,""))</f>
        <v/>
      </c>
      <c r="Q169" s="120" t="str">
        <f>IF(OR(P169="",P169=0),"",IF(ISERROR(VLOOKUP(P169+0,Tabell3[[#All],[Næringskode]],1,0)),P169,""))</f>
        <v/>
      </c>
      <c r="T169" s="120" t="str">
        <f>IF(OR(S169="",S169=0),"",IF(ISERROR(VLOOKUP(S169+0,Tabell8[[#All],[Hovedtype sikkerhet (kategori 1 – 6)]],1,0)),S169,""))</f>
        <v/>
      </c>
      <c r="W169" s="120" t="str">
        <f>IF(OR(V169="",V169=0),"",IF(ISERROR(VLOOKUP(V169+0,Tabell10[[#All],[Segment næringseiendomsengasjementer]],1,0)),V169,""))</f>
        <v/>
      </c>
      <c r="Z169" s="120" t="str">
        <f>IF(OR(Y169="",Y169=0),"",IF(ISERROR(VLOOKUP(Y169+0,Tabell11[[#All],[SMB rabatt]],1,0)),Y169,""))</f>
        <v/>
      </c>
      <c r="AC169" s="120" t="str">
        <f>IF(OR(AB169="",AB169=0),"",IF(ISERROR(VLOOKUP(AB169+0,Tabell12[[#All],[Størrelsesparameter]],1,0)),AB169,""))</f>
        <v/>
      </c>
    </row>
    <row r="170" spans="3:29" ht="14.5">
      <c r="C170" s="8">
        <v>16250</v>
      </c>
      <c r="D170" s="8"/>
      <c r="E170" s="8"/>
      <c r="F170" s="8"/>
      <c r="G170" s="8"/>
      <c r="H170" s="8"/>
      <c r="I170" s="8"/>
      <c r="J170" s="8"/>
      <c r="K170" s="8"/>
      <c r="N170" s="120" t="str">
        <f>IF(OR(M170="",M170=0),"",IF(ISERROR(VLOOKUP(M170+0,Tabell16[[#All],[Sektorkode]],1,0)),M170,""))</f>
        <v/>
      </c>
      <c r="Q170" s="120" t="str">
        <f>IF(OR(P170="",P170=0),"",IF(ISERROR(VLOOKUP(P170+0,Tabell3[[#All],[Næringskode]],1,0)),P170,""))</f>
        <v/>
      </c>
      <c r="T170" s="120" t="str">
        <f>IF(OR(S170="",S170=0),"",IF(ISERROR(VLOOKUP(S170+0,Tabell8[[#All],[Hovedtype sikkerhet (kategori 1 – 6)]],1,0)),S170,""))</f>
        <v/>
      </c>
      <c r="W170" s="120" t="str">
        <f>IF(OR(V170="",V170=0),"",IF(ISERROR(VLOOKUP(V170+0,Tabell10[[#All],[Segment næringseiendomsengasjementer]],1,0)),V170,""))</f>
        <v/>
      </c>
      <c r="Z170" s="120" t="str">
        <f>IF(OR(Y170="",Y170=0),"",IF(ISERROR(VLOOKUP(Y170+0,Tabell11[[#All],[SMB rabatt]],1,0)),Y170,""))</f>
        <v/>
      </c>
      <c r="AC170" s="120" t="str">
        <f>IF(OR(AB170="",AB170=0),"",IF(ISERROR(VLOOKUP(AB170+0,Tabell12[[#All],[Størrelsesparameter]],1,0)),AB170,""))</f>
        <v/>
      </c>
    </row>
    <row r="171" spans="3:29" ht="14.5">
      <c r="C171" s="8">
        <v>16260</v>
      </c>
      <c r="D171" s="8"/>
      <c r="E171" s="8"/>
      <c r="F171" s="8"/>
      <c r="G171" s="8"/>
      <c r="H171" s="8"/>
      <c r="I171" s="8"/>
      <c r="J171" s="8"/>
      <c r="K171" s="8"/>
      <c r="N171" s="120" t="str">
        <f>IF(OR(M171="",M171=0),"",IF(ISERROR(VLOOKUP(M171+0,Tabell16[[#All],[Sektorkode]],1,0)),M171,""))</f>
        <v/>
      </c>
      <c r="Q171" s="120" t="str">
        <f>IF(OR(P171="",P171=0),"",IF(ISERROR(VLOOKUP(P171+0,Tabell3[[#All],[Næringskode]],1,0)),P171,""))</f>
        <v/>
      </c>
      <c r="T171" s="120" t="str">
        <f>IF(OR(S171="",S171=0),"",IF(ISERROR(VLOOKUP(S171+0,Tabell8[[#All],[Hovedtype sikkerhet (kategori 1 – 6)]],1,0)),S171,""))</f>
        <v/>
      </c>
      <c r="W171" s="120" t="str">
        <f>IF(OR(V171="",V171=0),"",IF(ISERROR(VLOOKUP(V171+0,Tabell10[[#All],[Segment næringseiendomsengasjementer]],1,0)),V171,""))</f>
        <v/>
      </c>
      <c r="Z171" s="120" t="str">
        <f>IF(OR(Y171="",Y171=0),"",IF(ISERROR(VLOOKUP(Y171+0,Tabell11[[#All],[SMB rabatt]],1,0)),Y171,""))</f>
        <v/>
      </c>
      <c r="AC171" s="120" t="str">
        <f>IF(OR(AB171="",AB171=0),"",IF(ISERROR(VLOOKUP(AB171+0,Tabell12[[#All],[Størrelsesparameter]],1,0)),AB171,""))</f>
        <v/>
      </c>
    </row>
    <row r="172" spans="3:29" ht="14.5">
      <c r="C172" s="8">
        <v>16270</v>
      </c>
      <c r="D172" s="8"/>
      <c r="E172" s="8"/>
      <c r="F172" s="8"/>
      <c r="G172" s="8"/>
      <c r="H172" s="8"/>
      <c r="I172" s="8"/>
      <c r="J172" s="8"/>
      <c r="K172" s="8"/>
      <c r="N172" s="120" t="str">
        <f>IF(OR(M172="",M172=0),"",IF(ISERROR(VLOOKUP(M172+0,Tabell16[[#All],[Sektorkode]],1,0)),M172,""))</f>
        <v/>
      </c>
      <c r="Q172" s="120" t="str">
        <f>IF(OR(P172="",P172=0),"",IF(ISERROR(VLOOKUP(P172+0,Tabell3[[#All],[Næringskode]],1,0)),P172,""))</f>
        <v/>
      </c>
      <c r="T172" s="120" t="str">
        <f>IF(OR(S172="",S172=0),"",IF(ISERROR(VLOOKUP(S172+0,Tabell8[[#All],[Hovedtype sikkerhet (kategori 1 – 6)]],1,0)),S172,""))</f>
        <v/>
      </c>
      <c r="W172" s="120" t="str">
        <f>IF(OR(V172="",V172=0),"",IF(ISERROR(VLOOKUP(V172+0,Tabell10[[#All],[Segment næringseiendomsengasjementer]],1,0)),V172,""))</f>
        <v/>
      </c>
      <c r="Z172" s="120" t="str">
        <f>IF(OR(Y172="",Y172=0),"",IF(ISERROR(VLOOKUP(Y172+0,Tabell11[[#All],[SMB rabatt]],1,0)),Y172,""))</f>
        <v/>
      </c>
      <c r="AC172" s="120" t="str">
        <f>IF(OR(AB172="",AB172=0),"",IF(ISERROR(VLOOKUP(AB172+0,Tabell12[[#All],[Størrelsesparameter]],1,0)),AB172,""))</f>
        <v/>
      </c>
    </row>
    <row r="173" spans="3:29" ht="14.5">
      <c r="C173" s="8">
        <v>16270</v>
      </c>
      <c r="D173" s="8"/>
      <c r="E173" s="8"/>
      <c r="F173" s="8"/>
      <c r="G173" s="8"/>
      <c r="H173" s="8"/>
      <c r="I173" s="8"/>
      <c r="J173" s="8"/>
      <c r="K173" s="8"/>
      <c r="N173" s="120" t="str">
        <f>IF(OR(M173="",M173=0),"",IF(ISERROR(VLOOKUP(M173+0,Tabell16[[#All],[Sektorkode]],1,0)),M173,""))</f>
        <v/>
      </c>
      <c r="Q173" s="120" t="str">
        <f>IF(OR(P173="",P173=0),"",IF(ISERROR(VLOOKUP(P173+0,Tabell3[[#All],[Næringskode]],1,0)),P173,""))</f>
        <v/>
      </c>
      <c r="T173" s="120" t="str">
        <f>IF(OR(S173="",S173=0),"",IF(ISERROR(VLOOKUP(S173+0,Tabell8[[#All],[Hovedtype sikkerhet (kategori 1 – 6)]],1,0)),S173,""))</f>
        <v/>
      </c>
      <c r="W173" s="120" t="str">
        <f>IF(OR(V173="",V173=0),"",IF(ISERROR(VLOOKUP(V173+0,Tabell10[[#All],[Segment næringseiendomsengasjementer]],1,0)),V173,""))</f>
        <v/>
      </c>
      <c r="Z173" s="120" t="str">
        <f>IF(OR(Y173="",Y173=0),"",IF(ISERROR(VLOOKUP(Y173+0,Tabell11[[#All],[SMB rabatt]],1,0)),Y173,""))</f>
        <v/>
      </c>
      <c r="AC173" s="120" t="str">
        <f>IF(OR(AB173="",AB173=0),"",IF(ISERROR(VLOOKUP(AB173+0,Tabell12[[#All],[Størrelsesparameter]],1,0)),AB173,""))</f>
        <v/>
      </c>
    </row>
    <row r="174" spans="3:29" ht="14.5">
      <c r="C174" s="8">
        <v>16270</v>
      </c>
      <c r="D174" s="8"/>
      <c r="E174" s="8"/>
      <c r="F174" s="8"/>
      <c r="G174" s="8"/>
      <c r="H174" s="8"/>
      <c r="I174" s="8"/>
      <c r="J174" s="8"/>
      <c r="K174" s="8"/>
      <c r="N174" s="120" t="str">
        <f>IF(OR(M174="",M174=0),"",IF(ISERROR(VLOOKUP(M174+0,Tabell16[[#All],[Sektorkode]],1,0)),M174,""))</f>
        <v/>
      </c>
      <c r="Q174" s="120" t="str">
        <f>IF(OR(P174="",P174=0),"",IF(ISERROR(VLOOKUP(P174+0,Tabell3[[#All],[Næringskode]],1,0)),P174,""))</f>
        <v/>
      </c>
      <c r="T174" s="120" t="str">
        <f>IF(OR(S174="",S174=0),"",IF(ISERROR(VLOOKUP(S174+0,Tabell8[[#All],[Hovedtype sikkerhet (kategori 1 – 6)]],1,0)),S174,""))</f>
        <v/>
      </c>
      <c r="W174" s="120" t="str">
        <f>IF(OR(V174="",V174=0),"",IF(ISERROR(VLOOKUP(V174+0,Tabell10[[#All],[Segment næringseiendomsengasjementer]],1,0)),V174,""))</f>
        <v/>
      </c>
      <c r="Z174" s="120" t="str">
        <f>IF(OR(Y174="",Y174=0),"",IF(ISERROR(VLOOKUP(Y174+0,Tabell11[[#All],[SMB rabatt]],1,0)),Y174,""))</f>
        <v/>
      </c>
      <c r="AC174" s="120" t="str">
        <f>IF(OR(AB174="",AB174=0),"",IF(ISERROR(VLOOKUP(AB174+0,Tabell12[[#All],[Størrelsesparameter]],1,0)),AB174,""))</f>
        <v/>
      </c>
    </row>
    <row r="175" spans="3:29" ht="14.5">
      <c r="C175" s="8">
        <v>16270</v>
      </c>
      <c r="D175" s="8"/>
      <c r="E175" s="8"/>
      <c r="F175" s="8"/>
      <c r="G175" s="8"/>
      <c r="H175" s="8"/>
      <c r="I175" s="8"/>
      <c r="J175" s="8"/>
      <c r="K175" s="8"/>
      <c r="N175" s="120" t="str">
        <f>IF(OR(M175="",M175=0),"",IF(ISERROR(VLOOKUP(M175+0,Tabell16[[#All],[Sektorkode]],1,0)),M175,""))</f>
        <v/>
      </c>
      <c r="Q175" s="120" t="str">
        <f>IF(OR(P175="",P175=0),"",IF(ISERROR(VLOOKUP(P175+0,Tabell3[[#All],[Næringskode]],1,0)),P175,""))</f>
        <v/>
      </c>
      <c r="T175" s="120" t="str">
        <f>IF(OR(S175="",S175=0),"",IF(ISERROR(VLOOKUP(S175+0,Tabell8[[#All],[Hovedtype sikkerhet (kategori 1 – 6)]],1,0)),S175,""))</f>
        <v/>
      </c>
      <c r="W175" s="120" t="str">
        <f>IF(OR(V175="",V175=0),"",IF(ISERROR(VLOOKUP(V175+0,Tabell10[[#All],[Segment næringseiendomsengasjementer]],1,0)),V175,""))</f>
        <v/>
      </c>
      <c r="Z175" s="120" t="str">
        <f>IF(OR(Y175="",Y175=0),"",IF(ISERROR(VLOOKUP(Y175+0,Tabell11[[#All],[SMB rabatt]],1,0)),Y175,""))</f>
        <v/>
      </c>
      <c r="AC175" s="120" t="str">
        <f>IF(OR(AB175="",AB175=0),"",IF(ISERROR(VLOOKUP(AB175+0,Tabell12[[#All],[Størrelsesparameter]],1,0)),AB175,""))</f>
        <v/>
      </c>
    </row>
    <row r="176" spans="3:29" ht="14.5">
      <c r="C176" s="8">
        <v>16270</v>
      </c>
      <c r="D176" s="8"/>
      <c r="E176" s="8"/>
      <c r="F176" s="8"/>
      <c r="G176" s="8"/>
      <c r="H176" s="8"/>
      <c r="I176" s="8"/>
      <c r="J176" s="8"/>
      <c r="K176" s="8"/>
      <c r="N176" s="120" t="str">
        <f>IF(OR(M176="",M176=0),"",IF(ISERROR(VLOOKUP(M176+0,Tabell16[[#All],[Sektorkode]],1,0)),M176,""))</f>
        <v/>
      </c>
      <c r="Q176" s="120" t="str">
        <f>IF(OR(P176="",P176=0),"",IF(ISERROR(VLOOKUP(P176+0,Tabell3[[#All],[Næringskode]],1,0)),P176,""))</f>
        <v/>
      </c>
      <c r="T176" s="120" t="str">
        <f>IF(OR(S176="",S176=0),"",IF(ISERROR(VLOOKUP(S176+0,Tabell8[[#All],[Hovedtype sikkerhet (kategori 1 – 6)]],1,0)),S176,""))</f>
        <v/>
      </c>
      <c r="W176" s="120" t="str">
        <f>IF(OR(V176="",V176=0),"",IF(ISERROR(VLOOKUP(V176+0,Tabell10[[#All],[Segment næringseiendomsengasjementer]],1,0)),V176,""))</f>
        <v/>
      </c>
      <c r="Z176" s="120" t="str">
        <f>IF(OR(Y176="",Y176=0),"",IF(ISERROR(VLOOKUP(Y176+0,Tabell11[[#All],[SMB rabatt]],1,0)),Y176,""))</f>
        <v/>
      </c>
      <c r="AC176" s="120" t="str">
        <f>IF(OR(AB176="",AB176=0),"",IF(ISERROR(VLOOKUP(AB176+0,Tabell12[[#All],[Størrelsesparameter]],1,0)),AB176,""))</f>
        <v/>
      </c>
    </row>
    <row r="177" spans="3:29" ht="14.5">
      <c r="C177" s="8">
        <v>16280</v>
      </c>
      <c r="D177" s="8"/>
      <c r="E177" s="8"/>
      <c r="F177" s="8"/>
      <c r="G177" s="8"/>
      <c r="H177" s="8"/>
      <c r="I177" s="8"/>
      <c r="J177" s="8"/>
      <c r="K177" s="8"/>
      <c r="N177" s="120" t="str">
        <f>IF(OR(M177="",M177=0),"",IF(ISERROR(VLOOKUP(M177+0,Tabell16[[#All],[Sektorkode]],1,0)),M177,""))</f>
        <v/>
      </c>
      <c r="Q177" s="120" t="str">
        <f>IF(OR(P177="",P177=0),"",IF(ISERROR(VLOOKUP(P177+0,Tabell3[[#All],[Næringskode]],1,0)),P177,""))</f>
        <v/>
      </c>
      <c r="T177" s="120" t="str">
        <f>IF(OR(S177="",S177=0),"",IF(ISERROR(VLOOKUP(S177+0,Tabell8[[#All],[Hovedtype sikkerhet (kategori 1 – 6)]],1,0)),S177,""))</f>
        <v/>
      </c>
      <c r="W177" s="120" t="str">
        <f>IF(OR(V177="",V177=0),"",IF(ISERROR(VLOOKUP(V177+0,Tabell10[[#All],[Segment næringseiendomsengasjementer]],1,0)),V177,""))</f>
        <v/>
      </c>
      <c r="Z177" s="120" t="str">
        <f>IF(OR(Y177="",Y177=0),"",IF(ISERROR(VLOOKUP(Y177+0,Tabell11[[#All],[SMB rabatt]],1,0)),Y177,""))</f>
        <v/>
      </c>
      <c r="AC177" s="120" t="str">
        <f>IF(OR(AB177="",AB177=0),"",IF(ISERROR(VLOOKUP(AB177+0,Tabell12[[#All],[Størrelsesparameter]],1,0)),AB177,""))</f>
        <v/>
      </c>
    </row>
    <row r="178" spans="3:29" ht="14.5">
      <c r="C178" s="8">
        <v>17110</v>
      </c>
      <c r="D178" s="8"/>
      <c r="E178" s="8"/>
      <c r="F178" s="8"/>
      <c r="G178" s="8"/>
      <c r="H178" s="8"/>
      <c r="I178" s="8"/>
      <c r="J178" s="8"/>
      <c r="K178" s="8"/>
      <c r="N178" s="120" t="str">
        <f>IF(OR(M178="",M178=0),"",IF(ISERROR(VLOOKUP(M178+0,Tabell16[[#All],[Sektorkode]],1,0)),M178,""))</f>
        <v/>
      </c>
      <c r="Q178" s="120" t="str">
        <f>IF(OR(P178="",P178=0),"",IF(ISERROR(VLOOKUP(P178+0,Tabell3[[#All],[Næringskode]],1,0)),P178,""))</f>
        <v/>
      </c>
      <c r="T178" s="120" t="str">
        <f>IF(OR(S178="",S178=0),"",IF(ISERROR(VLOOKUP(S178+0,Tabell8[[#All],[Hovedtype sikkerhet (kategori 1 – 6)]],1,0)),S178,""))</f>
        <v/>
      </c>
      <c r="W178" s="120" t="str">
        <f>IF(OR(V178="",V178=0),"",IF(ISERROR(VLOOKUP(V178+0,Tabell10[[#All],[Segment næringseiendomsengasjementer]],1,0)),V178,""))</f>
        <v/>
      </c>
      <c r="Z178" s="120" t="str">
        <f>IF(OR(Y178="",Y178=0),"",IF(ISERROR(VLOOKUP(Y178+0,Tabell11[[#All],[SMB rabatt]],1,0)),Y178,""))</f>
        <v/>
      </c>
      <c r="AC178" s="120" t="str">
        <f>IF(OR(AB178="",AB178=0),"",IF(ISERROR(VLOOKUP(AB178+0,Tabell12[[#All],[Størrelsesparameter]],1,0)),AB178,""))</f>
        <v/>
      </c>
    </row>
    <row r="179" spans="3:29" ht="14.5">
      <c r="C179" s="8">
        <v>17120</v>
      </c>
      <c r="D179" s="8"/>
      <c r="E179" s="8"/>
      <c r="F179" s="8"/>
      <c r="G179" s="8"/>
      <c r="H179" s="8"/>
      <c r="I179" s="8"/>
      <c r="J179" s="8"/>
      <c r="K179" s="8"/>
      <c r="N179" s="120" t="str">
        <f>IF(OR(M179="",M179=0),"",IF(ISERROR(VLOOKUP(M179+0,Tabell16[[#All],[Sektorkode]],1,0)),M179,""))</f>
        <v/>
      </c>
      <c r="Q179" s="120" t="str">
        <f>IF(OR(P179="",P179=0),"",IF(ISERROR(VLOOKUP(P179+0,Tabell3[[#All],[Næringskode]],1,0)),P179,""))</f>
        <v/>
      </c>
      <c r="T179" s="120" t="str">
        <f>IF(OR(S179="",S179=0),"",IF(ISERROR(VLOOKUP(S179+0,Tabell8[[#All],[Hovedtype sikkerhet (kategori 1 – 6)]],1,0)),S179,""))</f>
        <v/>
      </c>
      <c r="W179" s="120" t="str">
        <f>IF(OR(V179="",V179=0),"",IF(ISERROR(VLOOKUP(V179+0,Tabell10[[#All],[Segment næringseiendomsengasjementer]],1,0)),V179,""))</f>
        <v/>
      </c>
      <c r="Z179" s="120" t="str">
        <f>IF(OR(Y179="",Y179=0),"",IF(ISERROR(VLOOKUP(Y179+0,Tabell11[[#All],[SMB rabatt]],1,0)),Y179,""))</f>
        <v/>
      </c>
      <c r="AC179" s="120" t="str">
        <f>IF(OR(AB179="",AB179=0),"",IF(ISERROR(VLOOKUP(AB179+0,Tabell12[[#All],[Størrelsesparameter]],1,0)),AB179,""))</f>
        <v/>
      </c>
    </row>
    <row r="180" spans="3:29" ht="14.5">
      <c r="C180" s="8">
        <v>17210</v>
      </c>
      <c r="D180" s="8"/>
      <c r="E180" s="8"/>
      <c r="F180" s="8"/>
      <c r="G180" s="8"/>
      <c r="H180" s="8"/>
      <c r="I180" s="8"/>
      <c r="J180" s="8"/>
      <c r="K180" s="8"/>
      <c r="N180" s="120" t="str">
        <f>IF(OR(M180="",M180=0),"",IF(ISERROR(VLOOKUP(M180+0,Tabell16[[#All],[Sektorkode]],1,0)),M180,""))</f>
        <v/>
      </c>
      <c r="Q180" s="120" t="str">
        <f>IF(OR(P180="",P180=0),"",IF(ISERROR(VLOOKUP(P180+0,Tabell3[[#All],[Næringskode]],1,0)),P180,""))</f>
        <v/>
      </c>
      <c r="T180" s="120" t="str">
        <f>IF(OR(S180="",S180=0),"",IF(ISERROR(VLOOKUP(S180+0,Tabell8[[#All],[Hovedtype sikkerhet (kategori 1 – 6)]],1,0)),S180,""))</f>
        <v/>
      </c>
      <c r="W180" s="120" t="str">
        <f>IF(OR(V180="",V180=0),"",IF(ISERROR(VLOOKUP(V180+0,Tabell10[[#All],[Segment næringseiendomsengasjementer]],1,0)),V180,""))</f>
        <v/>
      </c>
      <c r="Z180" s="120" t="str">
        <f>IF(OR(Y180="",Y180=0),"",IF(ISERROR(VLOOKUP(Y180+0,Tabell11[[#All],[SMB rabatt]],1,0)),Y180,""))</f>
        <v/>
      </c>
      <c r="AC180" s="120" t="str">
        <f>IF(OR(AB180="",AB180=0),"",IF(ISERROR(VLOOKUP(AB180+0,Tabell12[[#All],[Størrelsesparameter]],1,0)),AB180,""))</f>
        <v/>
      </c>
    </row>
    <row r="181" spans="3:29" ht="14.5">
      <c r="C181" s="8">
        <v>17220</v>
      </c>
      <c r="D181" s="8"/>
      <c r="E181" s="8"/>
      <c r="F181" s="8"/>
      <c r="G181" s="8"/>
      <c r="H181" s="8"/>
      <c r="I181" s="8"/>
      <c r="J181" s="8"/>
      <c r="K181" s="8"/>
      <c r="N181" s="120" t="str">
        <f>IF(OR(M181="",M181=0),"",IF(ISERROR(VLOOKUP(M181+0,Tabell16[[#All],[Sektorkode]],1,0)),M181,""))</f>
        <v/>
      </c>
      <c r="Q181" s="120" t="str">
        <f>IF(OR(P181="",P181=0),"",IF(ISERROR(VLOOKUP(P181+0,Tabell3[[#All],[Næringskode]],1,0)),P181,""))</f>
        <v/>
      </c>
      <c r="T181" s="120" t="str">
        <f>IF(OR(S181="",S181=0),"",IF(ISERROR(VLOOKUP(S181+0,Tabell8[[#All],[Hovedtype sikkerhet (kategori 1 – 6)]],1,0)),S181,""))</f>
        <v/>
      </c>
      <c r="W181" s="120" t="str">
        <f>IF(OR(V181="",V181=0),"",IF(ISERROR(VLOOKUP(V181+0,Tabell10[[#All],[Segment næringseiendomsengasjementer]],1,0)),V181,""))</f>
        <v/>
      </c>
      <c r="Z181" s="120" t="str">
        <f>IF(OR(Y181="",Y181=0),"",IF(ISERROR(VLOOKUP(Y181+0,Tabell11[[#All],[SMB rabatt]],1,0)),Y181,""))</f>
        <v/>
      </c>
      <c r="AC181" s="120" t="str">
        <f>IF(OR(AB181="",AB181=0),"",IF(ISERROR(VLOOKUP(AB181+0,Tabell12[[#All],[Størrelsesparameter]],1,0)),AB181,""))</f>
        <v/>
      </c>
    </row>
    <row r="182" spans="3:29" ht="14.5">
      <c r="C182" s="8">
        <v>17230</v>
      </c>
      <c r="D182" s="8"/>
      <c r="E182" s="8"/>
      <c r="F182" s="8"/>
      <c r="G182" s="8"/>
      <c r="H182" s="8"/>
      <c r="I182" s="8"/>
      <c r="J182" s="8"/>
      <c r="K182" s="8"/>
      <c r="N182" s="120" t="str">
        <f>IF(OR(M182="",M182=0),"",IF(ISERROR(VLOOKUP(M182+0,Tabell16[[#All],[Sektorkode]],1,0)),M182,""))</f>
        <v/>
      </c>
      <c r="Q182" s="120" t="str">
        <f>IF(OR(P182="",P182=0),"",IF(ISERROR(VLOOKUP(P182+0,Tabell3[[#All],[Næringskode]],1,0)),P182,""))</f>
        <v/>
      </c>
      <c r="T182" s="120" t="str">
        <f>IF(OR(S182="",S182=0),"",IF(ISERROR(VLOOKUP(S182+0,Tabell8[[#All],[Hovedtype sikkerhet (kategori 1 – 6)]],1,0)),S182,""))</f>
        <v/>
      </c>
      <c r="W182" s="120" t="str">
        <f>IF(OR(V182="",V182=0),"",IF(ISERROR(VLOOKUP(V182+0,Tabell10[[#All],[Segment næringseiendomsengasjementer]],1,0)),V182,""))</f>
        <v/>
      </c>
      <c r="Z182" s="120" t="str">
        <f>IF(OR(Y182="",Y182=0),"",IF(ISERROR(VLOOKUP(Y182+0,Tabell11[[#All],[SMB rabatt]],1,0)),Y182,""))</f>
        <v/>
      </c>
      <c r="AC182" s="120" t="str">
        <f>IF(OR(AB182="",AB182=0),"",IF(ISERROR(VLOOKUP(AB182+0,Tabell12[[#All],[Størrelsesparameter]],1,0)),AB182,""))</f>
        <v/>
      </c>
    </row>
    <row r="183" spans="3:29" ht="14.5">
      <c r="C183" s="8">
        <v>17240</v>
      </c>
      <c r="D183" s="8"/>
      <c r="E183" s="8"/>
      <c r="F183" s="8"/>
      <c r="G183" s="8"/>
      <c r="H183" s="8"/>
      <c r="I183" s="8"/>
      <c r="J183" s="8"/>
      <c r="K183" s="8"/>
      <c r="N183" s="120" t="str">
        <f>IF(OR(M183="",M183=0),"",IF(ISERROR(VLOOKUP(M183+0,Tabell16[[#All],[Sektorkode]],1,0)),M183,""))</f>
        <v/>
      </c>
      <c r="Q183" s="120" t="str">
        <f>IF(OR(P183="",P183=0),"",IF(ISERROR(VLOOKUP(P183+0,Tabell3[[#All],[Næringskode]],1,0)),P183,""))</f>
        <v/>
      </c>
      <c r="T183" s="120" t="str">
        <f>IF(OR(S183="",S183=0),"",IF(ISERROR(VLOOKUP(S183+0,Tabell8[[#All],[Hovedtype sikkerhet (kategori 1 – 6)]],1,0)),S183,""))</f>
        <v/>
      </c>
      <c r="W183" s="120" t="str">
        <f>IF(OR(V183="",V183=0),"",IF(ISERROR(VLOOKUP(V183+0,Tabell10[[#All],[Segment næringseiendomsengasjementer]],1,0)),V183,""))</f>
        <v/>
      </c>
      <c r="Z183" s="120" t="str">
        <f>IF(OR(Y183="",Y183=0),"",IF(ISERROR(VLOOKUP(Y183+0,Tabell11[[#All],[SMB rabatt]],1,0)),Y183,""))</f>
        <v/>
      </c>
      <c r="AC183" s="120" t="str">
        <f>IF(OR(AB183="",AB183=0),"",IF(ISERROR(VLOOKUP(AB183+0,Tabell12[[#All],[Størrelsesparameter]],1,0)),AB183,""))</f>
        <v/>
      </c>
    </row>
    <row r="184" spans="3:29" ht="14.5">
      <c r="C184" s="8">
        <v>17250</v>
      </c>
      <c r="D184" s="8"/>
      <c r="E184" s="8"/>
      <c r="F184" s="8"/>
      <c r="G184" s="8"/>
      <c r="H184" s="8"/>
      <c r="I184" s="8"/>
      <c r="J184" s="8"/>
      <c r="K184" s="8"/>
      <c r="N184" s="120" t="str">
        <f>IF(OR(M184="",M184=0),"",IF(ISERROR(VLOOKUP(M184+0,Tabell16[[#All],[Sektorkode]],1,0)),M184,""))</f>
        <v/>
      </c>
      <c r="Q184" s="120" t="str">
        <f>IF(OR(P184="",P184=0),"",IF(ISERROR(VLOOKUP(P184+0,Tabell3[[#All],[Næringskode]],1,0)),P184,""))</f>
        <v/>
      </c>
      <c r="T184" s="120" t="str">
        <f>IF(OR(S184="",S184=0),"",IF(ISERROR(VLOOKUP(S184+0,Tabell8[[#All],[Hovedtype sikkerhet (kategori 1 – 6)]],1,0)),S184,""))</f>
        <v/>
      </c>
      <c r="W184" s="120" t="str">
        <f>IF(OR(V184="",V184=0),"",IF(ISERROR(VLOOKUP(V184+0,Tabell10[[#All],[Segment næringseiendomsengasjementer]],1,0)),V184,""))</f>
        <v/>
      </c>
      <c r="Z184" s="120" t="str">
        <f>IF(OR(Y184="",Y184=0),"",IF(ISERROR(VLOOKUP(Y184+0,Tabell11[[#All],[SMB rabatt]],1,0)),Y184,""))</f>
        <v/>
      </c>
      <c r="AC184" s="120" t="str">
        <f>IF(OR(AB184="",AB184=0),"",IF(ISERROR(VLOOKUP(AB184+0,Tabell12[[#All],[Størrelsesparameter]],1,0)),AB184,""))</f>
        <v/>
      </c>
    </row>
    <row r="185" spans="3:29" ht="14.5">
      <c r="C185" s="8">
        <v>18110</v>
      </c>
      <c r="D185" s="8"/>
      <c r="E185" s="8"/>
      <c r="F185" s="8"/>
      <c r="G185" s="8"/>
      <c r="H185" s="8"/>
      <c r="I185" s="8"/>
      <c r="J185" s="8"/>
      <c r="K185" s="8"/>
      <c r="N185" s="120" t="str">
        <f>IF(OR(M185="",M185=0),"",IF(ISERROR(VLOOKUP(M185+0,Tabell16[[#All],[Sektorkode]],1,0)),M185,""))</f>
        <v/>
      </c>
      <c r="Q185" s="120" t="str">
        <f>IF(OR(P185="",P185=0),"",IF(ISERROR(VLOOKUP(P185+0,Tabell3[[#All],[Næringskode]],1,0)),P185,""))</f>
        <v/>
      </c>
      <c r="T185" s="120" t="str">
        <f>IF(OR(S185="",S185=0),"",IF(ISERROR(VLOOKUP(S185+0,Tabell8[[#All],[Hovedtype sikkerhet (kategori 1 – 6)]],1,0)),S185,""))</f>
        <v/>
      </c>
      <c r="W185" s="120" t="str">
        <f>IF(OR(V185="",V185=0),"",IF(ISERROR(VLOOKUP(V185+0,Tabell10[[#All],[Segment næringseiendomsengasjementer]],1,0)),V185,""))</f>
        <v/>
      </c>
      <c r="Z185" s="120" t="str">
        <f>IF(OR(Y185="",Y185=0),"",IF(ISERROR(VLOOKUP(Y185+0,Tabell11[[#All],[SMB rabatt]],1,0)),Y185,""))</f>
        <v/>
      </c>
      <c r="AC185" s="120" t="str">
        <f>IF(OR(AB185="",AB185=0),"",IF(ISERROR(VLOOKUP(AB185+0,Tabell12[[#All],[Størrelsesparameter]],1,0)),AB185,""))</f>
        <v/>
      </c>
    </row>
    <row r="186" spans="3:29" ht="14.5">
      <c r="C186" s="8">
        <v>18120</v>
      </c>
      <c r="D186" s="8"/>
      <c r="E186" s="8"/>
      <c r="F186" s="8"/>
      <c r="G186" s="8"/>
      <c r="H186" s="8"/>
      <c r="I186" s="8"/>
      <c r="J186" s="8"/>
      <c r="K186" s="8"/>
      <c r="N186" s="120" t="str">
        <f>IF(OR(M186="",M186=0),"",IF(ISERROR(VLOOKUP(M186+0,Tabell16[[#All],[Sektorkode]],1,0)),M186,""))</f>
        <v/>
      </c>
      <c r="Q186" s="120" t="str">
        <f>IF(OR(P186="",P186=0),"",IF(ISERROR(VLOOKUP(P186+0,Tabell3[[#All],[Næringskode]],1,0)),P186,""))</f>
        <v/>
      </c>
      <c r="T186" s="120" t="str">
        <f>IF(OR(S186="",S186=0),"",IF(ISERROR(VLOOKUP(S186+0,Tabell8[[#All],[Hovedtype sikkerhet (kategori 1 – 6)]],1,0)),S186,""))</f>
        <v/>
      </c>
      <c r="W186" s="120" t="str">
        <f>IF(OR(V186="",V186=0),"",IF(ISERROR(VLOOKUP(V186+0,Tabell10[[#All],[Segment næringseiendomsengasjementer]],1,0)),V186,""))</f>
        <v/>
      </c>
      <c r="Z186" s="120" t="str">
        <f>IF(OR(Y186="",Y186=0),"",IF(ISERROR(VLOOKUP(Y186+0,Tabell11[[#All],[SMB rabatt]],1,0)),Y186,""))</f>
        <v/>
      </c>
      <c r="AC186" s="120" t="str">
        <f>IF(OR(AB186="",AB186=0),"",IF(ISERROR(VLOOKUP(AB186+0,Tabell12[[#All],[Størrelsesparameter]],1,0)),AB186,""))</f>
        <v/>
      </c>
    </row>
    <row r="187" spans="3:29" ht="14.5">
      <c r="C187" s="8">
        <v>18120</v>
      </c>
      <c r="D187" s="8"/>
      <c r="E187" s="8"/>
      <c r="F187" s="8"/>
      <c r="G187" s="8"/>
      <c r="H187" s="8"/>
      <c r="I187" s="8"/>
      <c r="J187" s="8"/>
      <c r="K187" s="8"/>
      <c r="N187" s="120" t="str">
        <f>IF(OR(M187="",M187=0),"",IF(ISERROR(VLOOKUP(M187+0,Tabell16[[#All],[Sektorkode]],1,0)),M187,""))</f>
        <v/>
      </c>
      <c r="Q187" s="120" t="str">
        <f>IF(OR(P187="",P187=0),"",IF(ISERROR(VLOOKUP(P187+0,Tabell3[[#All],[Næringskode]],1,0)),P187,""))</f>
        <v/>
      </c>
      <c r="T187" s="120" t="str">
        <f>IF(OR(S187="",S187=0),"",IF(ISERROR(VLOOKUP(S187+0,Tabell8[[#All],[Hovedtype sikkerhet (kategori 1 – 6)]],1,0)),S187,""))</f>
        <v/>
      </c>
      <c r="W187" s="120" t="str">
        <f>IF(OR(V187="",V187=0),"",IF(ISERROR(VLOOKUP(V187+0,Tabell10[[#All],[Segment næringseiendomsengasjementer]],1,0)),V187,""))</f>
        <v/>
      </c>
      <c r="Z187" s="120" t="str">
        <f>IF(OR(Y187="",Y187=0),"",IF(ISERROR(VLOOKUP(Y187+0,Tabell11[[#All],[SMB rabatt]],1,0)),Y187,""))</f>
        <v/>
      </c>
      <c r="AC187" s="120" t="str">
        <f>IF(OR(AB187="",AB187=0),"",IF(ISERROR(VLOOKUP(AB187+0,Tabell12[[#All],[Størrelsesparameter]],1,0)),AB187,""))</f>
        <v/>
      </c>
    </row>
    <row r="188" spans="3:29" ht="14.5">
      <c r="C188" s="8">
        <v>18120</v>
      </c>
      <c r="D188" s="8"/>
      <c r="E188" s="8"/>
      <c r="F188" s="8"/>
      <c r="G188" s="8"/>
      <c r="H188" s="8"/>
      <c r="I188" s="8"/>
      <c r="J188" s="8"/>
      <c r="K188" s="8"/>
      <c r="N188" s="120" t="str">
        <f>IF(OR(M188="",M188=0),"",IF(ISERROR(VLOOKUP(M188+0,Tabell16[[#All],[Sektorkode]],1,0)),M188,""))</f>
        <v/>
      </c>
      <c r="Q188" s="120" t="str">
        <f>IF(OR(P188="",P188=0),"",IF(ISERROR(VLOOKUP(P188+0,Tabell3[[#All],[Næringskode]],1,0)),P188,""))</f>
        <v/>
      </c>
      <c r="T188" s="120" t="str">
        <f>IF(OR(S188="",S188=0),"",IF(ISERROR(VLOOKUP(S188+0,Tabell8[[#All],[Hovedtype sikkerhet (kategori 1 – 6)]],1,0)),S188,""))</f>
        <v/>
      </c>
      <c r="W188" s="120" t="str">
        <f>IF(OR(V188="",V188=0),"",IF(ISERROR(VLOOKUP(V188+0,Tabell10[[#All],[Segment næringseiendomsengasjementer]],1,0)),V188,""))</f>
        <v/>
      </c>
      <c r="Z188" s="120" t="str">
        <f>IF(OR(Y188="",Y188=0),"",IF(ISERROR(VLOOKUP(Y188+0,Tabell11[[#All],[SMB rabatt]],1,0)),Y188,""))</f>
        <v/>
      </c>
      <c r="AC188" s="120" t="str">
        <f>IF(OR(AB188="",AB188=0),"",IF(ISERROR(VLOOKUP(AB188+0,Tabell12[[#All],[Størrelsesparameter]],1,0)),AB188,""))</f>
        <v/>
      </c>
    </row>
    <row r="189" spans="3:29" ht="14.5">
      <c r="C189" s="8">
        <v>18130</v>
      </c>
      <c r="D189" s="8"/>
      <c r="E189" s="8"/>
      <c r="F189" s="8"/>
      <c r="G189" s="8"/>
      <c r="H189" s="8"/>
      <c r="I189" s="8"/>
      <c r="J189" s="8"/>
      <c r="K189" s="8"/>
      <c r="N189" s="120" t="str">
        <f>IF(OR(M189="",M189=0),"",IF(ISERROR(VLOOKUP(M189+0,Tabell16[[#All],[Sektorkode]],1,0)),M189,""))</f>
        <v/>
      </c>
      <c r="Q189" s="120" t="str">
        <f>IF(OR(P189="",P189=0),"",IF(ISERROR(VLOOKUP(P189+0,Tabell3[[#All],[Næringskode]],1,0)),P189,""))</f>
        <v/>
      </c>
      <c r="T189" s="120" t="str">
        <f>IF(OR(S189="",S189=0),"",IF(ISERROR(VLOOKUP(S189+0,Tabell8[[#All],[Hovedtype sikkerhet (kategori 1 – 6)]],1,0)),S189,""))</f>
        <v/>
      </c>
      <c r="W189" s="120" t="str">
        <f>IF(OR(V189="",V189=0),"",IF(ISERROR(VLOOKUP(V189+0,Tabell10[[#All],[Segment næringseiendomsengasjementer]],1,0)),V189,""))</f>
        <v/>
      </c>
      <c r="Z189" s="120" t="str">
        <f>IF(OR(Y189="",Y189=0),"",IF(ISERROR(VLOOKUP(Y189+0,Tabell11[[#All],[SMB rabatt]],1,0)),Y189,""))</f>
        <v/>
      </c>
      <c r="AC189" s="120" t="str">
        <f>IF(OR(AB189="",AB189=0),"",IF(ISERROR(VLOOKUP(AB189+0,Tabell12[[#All],[Størrelsesparameter]],1,0)),AB189,""))</f>
        <v/>
      </c>
    </row>
    <row r="190" spans="3:29" ht="14.5">
      <c r="C190" s="8">
        <v>18140</v>
      </c>
      <c r="D190" s="8"/>
      <c r="E190" s="8"/>
      <c r="F190" s="8"/>
      <c r="G190" s="8"/>
      <c r="H190" s="8"/>
      <c r="I190" s="8"/>
      <c r="J190" s="8"/>
      <c r="K190" s="8"/>
      <c r="N190" s="120" t="str">
        <f>IF(OR(M190="",M190=0),"",IF(ISERROR(VLOOKUP(M190+0,Tabell16[[#All],[Sektorkode]],1,0)),M190,""))</f>
        <v/>
      </c>
      <c r="Q190" s="120" t="str">
        <f>IF(OR(P190="",P190=0),"",IF(ISERROR(VLOOKUP(P190+0,Tabell3[[#All],[Næringskode]],1,0)),P190,""))</f>
        <v/>
      </c>
      <c r="T190" s="120" t="str">
        <f>IF(OR(S190="",S190=0),"",IF(ISERROR(VLOOKUP(S190+0,Tabell8[[#All],[Hovedtype sikkerhet (kategori 1 – 6)]],1,0)),S190,""))</f>
        <v/>
      </c>
      <c r="W190" s="120" t="str">
        <f>IF(OR(V190="",V190=0),"",IF(ISERROR(VLOOKUP(V190+0,Tabell10[[#All],[Segment næringseiendomsengasjementer]],1,0)),V190,""))</f>
        <v/>
      </c>
      <c r="Z190" s="120" t="str">
        <f>IF(OR(Y190="",Y190=0),"",IF(ISERROR(VLOOKUP(Y190+0,Tabell11[[#All],[SMB rabatt]],1,0)),Y190,""))</f>
        <v/>
      </c>
      <c r="AC190" s="120" t="str">
        <f>IF(OR(AB190="",AB190=0),"",IF(ISERROR(VLOOKUP(AB190+0,Tabell12[[#All],[Størrelsesparameter]],1,0)),AB190,""))</f>
        <v/>
      </c>
    </row>
    <row r="191" spans="3:29" ht="14.5">
      <c r="C191" s="8">
        <v>18200</v>
      </c>
      <c r="D191" s="8"/>
      <c r="E191" s="8"/>
      <c r="F191" s="8"/>
      <c r="G191" s="8"/>
      <c r="H191" s="8"/>
      <c r="I191" s="8"/>
      <c r="J191" s="8"/>
      <c r="K191" s="8"/>
      <c r="N191" s="120" t="str">
        <f>IF(OR(M191="",M191=0),"",IF(ISERROR(VLOOKUP(M191+0,Tabell16[[#All],[Sektorkode]],1,0)),M191,""))</f>
        <v/>
      </c>
      <c r="Q191" s="120" t="str">
        <f>IF(OR(P191="",P191=0),"",IF(ISERROR(VLOOKUP(P191+0,Tabell3[[#All],[Næringskode]],1,0)),P191,""))</f>
        <v/>
      </c>
      <c r="T191" s="120" t="str">
        <f>IF(OR(S191="",S191=0),"",IF(ISERROR(VLOOKUP(S191+0,Tabell8[[#All],[Hovedtype sikkerhet (kategori 1 – 6)]],1,0)),S191,""))</f>
        <v/>
      </c>
      <c r="W191" s="120" t="str">
        <f>IF(OR(V191="",V191=0),"",IF(ISERROR(VLOOKUP(V191+0,Tabell10[[#All],[Segment næringseiendomsengasjementer]],1,0)),V191,""))</f>
        <v/>
      </c>
      <c r="Z191" s="120" t="str">
        <f>IF(OR(Y191="",Y191=0),"",IF(ISERROR(VLOOKUP(Y191+0,Tabell11[[#All],[SMB rabatt]],1,0)),Y191,""))</f>
        <v/>
      </c>
      <c r="AC191" s="120" t="str">
        <f>IF(OR(AB191="",AB191=0),"",IF(ISERROR(VLOOKUP(AB191+0,Tabell12[[#All],[Størrelsesparameter]],1,0)),AB191,""))</f>
        <v/>
      </c>
    </row>
    <row r="192" spans="3:29" ht="14.5">
      <c r="C192" s="8">
        <v>19100</v>
      </c>
      <c r="D192" s="8"/>
      <c r="E192" s="8"/>
      <c r="F192" s="8"/>
      <c r="G192" s="8"/>
      <c r="H192" s="8"/>
      <c r="I192" s="8"/>
      <c r="J192" s="8"/>
      <c r="K192" s="8"/>
      <c r="N192" s="120" t="str">
        <f>IF(OR(M192="",M192=0),"",IF(ISERROR(VLOOKUP(M192+0,Tabell16[[#All],[Sektorkode]],1,0)),M192,""))</f>
        <v/>
      </c>
      <c r="Q192" s="120" t="str">
        <f>IF(OR(P192="",P192=0),"",IF(ISERROR(VLOOKUP(P192+0,Tabell3[[#All],[Næringskode]],1,0)),P192,""))</f>
        <v/>
      </c>
      <c r="T192" s="120" t="str">
        <f>IF(OR(S192="",S192=0),"",IF(ISERROR(VLOOKUP(S192+0,Tabell8[[#All],[Hovedtype sikkerhet (kategori 1 – 6)]],1,0)),S192,""))</f>
        <v/>
      </c>
      <c r="W192" s="120" t="str">
        <f>IF(OR(V192="",V192=0),"",IF(ISERROR(VLOOKUP(V192+0,Tabell10[[#All],[Segment næringseiendomsengasjementer]],1,0)),V192,""))</f>
        <v/>
      </c>
      <c r="Z192" s="120" t="str">
        <f>IF(OR(Y192="",Y192=0),"",IF(ISERROR(VLOOKUP(Y192+0,Tabell11[[#All],[SMB rabatt]],1,0)),Y192,""))</f>
        <v/>
      </c>
      <c r="AC192" s="120" t="str">
        <f>IF(OR(AB192="",AB192=0),"",IF(ISERROR(VLOOKUP(AB192+0,Tabell12[[#All],[Størrelsesparameter]],1,0)),AB192,""))</f>
        <v/>
      </c>
    </row>
    <row r="193" spans="3:29" ht="14.5">
      <c r="C193" s="8">
        <v>19200</v>
      </c>
      <c r="D193" s="8"/>
      <c r="E193" s="8"/>
      <c r="F193" s="8"/>
      <c r="G193" s="8"/>
      <c r="H193" s="8"/>
      <c r="I193" s="8"/>
      <c r="J193" s="8"/>
      <c r="K193" s="8"/>
      <c r="N193" s="120" t="str">
        <f>IF(OR(M193="",M193=0),"",IF(ISERROR(VLOOKUP(M193+0,Tabell16[[#All],[Sektorkode]],1,0)),M193,""))</f>
        <v/>
      </c>
      <c r="Q193" s="120" t="str">
        <f>IF(OR(P193="",P193=0),"",IF(ISERROR(VLOOKUP(P193+0,Tabell3[[#All],[Næringskode]],1,0)),P193,""))</f>
        <v/>
      </c>
      <c r="T193" s="120" t="str">
        <f>IF(OR(S193="",S193=0),"",IF(ISERROR(VLOOKUP(S193+0,Tabell8[[#All],[Hovedtype sikkerhet (kategori 1 – 6)]],1,0)),S193,""))</f>
        <v/>
      </c>
      <c r="W193" s="120" t="str">
        <f>IF(OR(V193="",V193=0),"",IF(ISERROR(VLOOKUP(V193+0,Tabell10[[#All],[Segment næringseiendomsengasjementer]],1,0)),V193,""))</f>
        <v/>
      </c>
      <c r="Z193" s="120" t="str">
        <f>IF(OR(Y193="",Y193=0),"",IF(ISERROR(VLOOKUP(Y193+0,Tabell11[[#All],[SMB rabatt]],1,0)),Y193,""))</f>
        <v/>
      </c>
      <c r="AC193" s="120" t="str">
        <f>IF(OR(AB193="",AB193=0),"",IF(ISERROR(VLOOKUP(AB193+0,Tabell12[[#All],[Størrelsesparameter]],1,0)),AB193,""))</f>
        <v/>
      </c>
    </row>
    <row r="194" spans="3:29" ht="14.5">
      <c r="C194" s="8">
        <v>20110</v>
      </c>
      <c r="D194" s="8"/>
      <c r="E194" s="8"/>
      <c r="F194" s="8"/>
      <c r="G194" s="8"/>
      <c r="H194" s="8"/>
      <c r="I194" s="8"/>
      <c r="J194" s="8"/>
      <c r="K194" s="8"/>
      <c r="N194" s="120" t="str">
        <f>IF(OR(M194="",M194=0),"",IF(ISERROR(VLOOKUP(M194+0,Tabell16[[#All],[Sektorkode]],1,0)),M194,""))</f>
        <v/>
      </c>
      <c r="Q194" s="120" t="str">
        <f>IF(OR(P194="",P194=0),"",IF(ISERROR(VLOOKUP(P194+0,Tabell3[[#All],[Næringskode]],1,0)),P194,""))</f>
        <v/>
      </c>
      <c r="T194" s="120" t="str">
        <f>IF(OR(S194="",S194=0),"",IF(ISERROR(VLOOKUP(S194+0,Tabell8[[#All],[Hovedtype sikkerhet (kategori 1 – 6)]],1,0)),S194,""))</f>
        <v/>
      </c>
      <c r="W194" s="120" t="str">
        <f>IF(OR(V194="",V194=0),"",IF(ISERROR(VLOOKUP(V194+0,Tabell10[[#All],[Segment næringseiendomsengasjementer]],1,0)),V194,""))</f>
        <v/>
      </c>
      <c r="Z194" s="120" t="str">
        <f>IF(OR(Y194="",Y194=0),"",IF(ISERROR(VLOOKUP(Y194+0,Tabell11[[#All],[SMB rabatt]],1,0)),Y194,""))</f>
        <v/>
      </c>
      <c r="AC194" s="120" t="str">
        <f>IF(OR(AB194="",AB194=0),"",IF(ISERROR(VLOOKUP(AB194+0,Tabell12[[#All],[Størrelsesparameter]],1,0)),AB194,""))</f>
        <v/>
      </c>
    </row>
    <row r="195" spans="3:29" ht="14.5">
      <c r="C195" s="8">
        <v>20120</v>
      </c>
      <c r="D195" s="8"/>
      <c r="E195" s="8"/>
      <c r="F195" s="8"/>
      <c r="G195" s="8"/>
      <c r="H195" s="8"/>
      <c r="I195" s="8"/>
      <c r="J195" s="8"/>
      <c r="K195" s="8"/>
      <c r="N195" s="120" t="str">
        <f>IF(OR(M195="",M195=0),"",IF(ISERROR(VLOOKUP(M195+0,Tabell16[[#All],[Sektorkode]],1,0)),M195,""))</f>
        <v/>
      </c>
      <c r="Q195" s="120" t="str">
        <f>IF(OR(P195="",P195=0),"",IF(ISERROR(VLOOKUP(P195+0,Tabell3[[#All],[Næringskode]],1,0)),P195,""))</f>
        <v/>
      </c>
      <c r="T195" s="120" t="str">
        <f>IF(OR(S195="",S195=0),"",IF(ISERROR(VLOOKUP(S195+0,Tabell8[[#All],[Hovedtype sikkerhet (kategori 1 – 6)]],1,0)),S195,""))</f>
        <v/>
      </c>
      <c r="W195" s="120" t="str">
        <f>IF(OR(V195="",V195=0),"",IF(ISERROR(VLOOKUP(V195+0,Tabell10[[#All],[Segment næringseiendomsengasjementer]],1,0)),V195,""))</f>
        <v/>
      </c>
      <c r="Z195" s="120" t="str">
        <f>IF(OR(Y195="",Y195=0),"",IF(ISERROR(VLOOKUP(Y195+0,Tabell11[[#All],[SMB rabatt]],1,0)),Y195,""))</f>
        <v/>
      </c>
      <c r="AC195" s="120" t="str">
        <f>IF(OR(AB195="",AB195=0),"",IF(ISERROR(VLOOKUP(AB195+0,Tabell12[[#All],[Størrelsesparameter]],1,0)),AB195,""))</f>
        <v/>
      </c>
    </row>
    <row r="196" spans="3:29" ht="14.5">
      <c r="C196" s="8">
        <v>20130</v>
      </c>
      <c r="D196" s="8"/>
      <c r="E196" s="8"/>
      <c r="F196" s="8"/>
      <c r="G196" s="8"/>
      <c r="H196" s="8"/>
      <c r="I196" s="8"/>
      <c r="J196" s="8"/>
      <c r="K196" s="8"/>
      <c r="N196" s="120" t="str">
        <f>IF(OR(M196="",M196=0),"",IF(ISERROR(VLOOKUP(M196+0,Tabell16[[#All],[Sektorkode]],1,0)),M196,""))</f>
        <v/>
      </c>
      <c r="Q196" s="120" t="str">
        <f>IF(OR(P196="",P196=0),"",IF(ISERROR(VLOOKUP(P196+0,Tabell3[[#All],[Næringskode]],1,0)),P196,""))</f>
        <v/>
      </c>
      <c r="T196" s="120" t="str">
        <f>IF(OR(S196="",S196=0),"",IF(ISERROR(VLOOKUP(S196+0,Tabell8[[#All],[Hovedtype sikkerhet (kategori 1 – 6)]],1,0)),S196,""))</f>
        <v/>
      </c>
      <c r="W196" s="120" t="str">
        <f>IF(OR(V196="",V196=0),"",IF(ISERROR(VLOOKUP(V196+0,Tabell10[[#All],[Segment næringseiendomsengasjementer]],1,0)),V196,""))</f>
        <v/>
      </c>
      <c r="Z196" s="120" t="str">
        <f>IF(OR(Y196="",Y196=0),"",IF(ISERROR(VLOOKUP(Y196+0,Tabell11[[#All],[SMB rabatt]],1,0)),Y196,""))</f>
        <v/>
      </c>
      <c r="AC196" s="120" t="str">
        <f>IF(OR(AB196="",AB196=0),"",IF(ISERROR(VLOOKUP(AB196+0,Tabell12[[#All],[Størrelsesparameter]],1,0)),AB196,""))</f>
        <v/>
      </c>
    </row>
    <row r="197" spans="3:29" ht="14.5">
      <c r="C197" s="8">
        <v>20140</v>
      </c>
      <c r="D197" s="8"/>
      <c r="E197" s="8"/>
      <c r="F197" s="8"/>
      <c r="G197" s="8"/>
      <c r="H197" s="8"/>
      <c r="I197" s="8"/>
      <c r="J197" s="8"/>
      <c r="K197" s="8"/>
      <c r="N197" s="120" t="str">
        <f>IF(OR(M197="",M197=0),"",IF(ISERROR(VLOOKUP(M197+0,Tabell16[[#All],[Sektorkode]],1,0)),M197,""))</f>
        <v/>
      </c>
      <c r="Q197" s="120" t="str">
        <f>IF(OR(P197="",P197=0),"",IF(ISERROR(VLOOKUP(P197+0,Tabell3[[#All],[Næringskode]],1,0)),P197,""))</f>
        <v/>
      </c>
      <c r="T197" s="120" t="str">
        <f>IF(OR(S197="",S197=0),"",IF(ISERROR(VLOOKUP(S197+0,Tabell8[[#All],[Hovedtype sikkerhet (kategori 1 – 6)]],1,0)),S197,""))</f>
        <v/>
      </c>
      <c r="W197" s="120" t="str">
        <f>IF(OR(V197="",V197=0),"",IF(ISERROR(VLOOKUP(V197+0,Tabell10[[#All],[Segment næringseiendomsengasjementer]],1,0)),V197,""))</f>
        <v/>
      </c>
      <c r="Z197" s="120" t="str">
        <f>IF(OR(Y197="",Y197=0),"",IF(ISERROR(VLOOKUP(Y197+0,Tabell11[[#All],[SMB rabatt]],1,0)),Y197,""))</f>
        <v/>
      </c>
      <c r="AC197" s="120" t="str">
        <f>IF(OR(AB197="",AB197=0),"",IF(ISERROR(VLOOKUP(AB197+0,Tabell12[[#All],[Størrelsesparameter]],1,0)),AB197,""))</f>
        <v/>
      </c>
    </row>
    <row r="198" spans="3:29" ht="14.5">
      <c r="C198" s="8">
        <v>20140</v>
      </c>
      <c r="D198" s="8"/>
      <c r="E198" s="8"/>
      <c r="F198" s="8"/>
      <c r="G198" s="8"/>
      <c r="H198" s="8"/>
      <c r="I198" s="8"/>
      <c r="J198" s="8"/>
      <c r="K198" s="8"/>
      <c r="N198" s="120" t="str">
        <f>IF(OR(M198="",M198=0),"",IF(ISERROR(VLOOKUP(M198+0,Tabell16[[#All],[Sektorkode]],1,0)),M198,""))</f>
        <v/>
      </c>
      <c r="Q198" s="120" t="str">
        <f>IF(OR(P198="",P198=0),"",IF(ISERROR(VLOOKUP(P198+0,Tabell3[[#All],[Næringskode]],1,0)),P198,""))</f>
        <v/>
      </c>
      <c r="T198" s="120" t="str">
        <f>IF(OR(S198="",S198=0),"",IF(ISERROR(VLOOKUP(S198+0,Tabell8[[#All],[Hovedtype sikkerhet (kategori 1 – 6)]],1,0)),S198,""))</f>
        <v/>
      </c>
      <c r="W198" s="120" t="str">
        <f>IF(OR(V198="",V198=0),"",IF(ISERROR(VLOOKUP(V198+0,Tabell10[[#All],[Segment næringseiendomsengasjementer]],1,0)),V198,""))</f>
        <v/>
      </c>
      <c r="Z198" s="120" t="str">
        <f>IF(OR(Y198="",Y198=0),"",IF(ISERROR(VLOOKUP(Y198+0,Tabell11[[#All],[SMB rabatt]],1,0)),Y198,""))</f>
        <v/>
      </c>
      <c r="AC198" s="120" t="str">
        <f>IF(OR(AB198="",AB198=0),"",IF(ISERROR(VLOOKUP(AB198+0,Tabell12[[#All],[Størrelsesparameter]],1,0)),AB198,""))</f>
        <v/>
      </c>
    </row>
    <row r="199" spans="3:29" ht="14.5">
      <c r="C199" s="8">
        <v>20150</v>
      </c>
      <c r="D199" s="8"/>
      <c r="E199" s="8"/>
      <c r="F199" s="8"/>
      <c r="G199" s="8"/>
      <c r="H199" s="8"/>
      <c r="I199" s="8"/>
      <c r="J199" s="8"/>
      <c r="K199" s="8"/>
      <c r="N199" s="120" t="str">
        <f>IF(OR(M199="",M199=0),"",IF(ISERROR(VLOOKUP(M199+0,Tabell16[[#All],[Sektorkode]],1,0)),M199,""))</f>
        <v/>
      </c>
      <c r="Q199" s="120" t="str">
        <f>IF(OR(P199="",P199=0),"",IF(ISERROR(VLOOKUP(P199+0,Tabell3[[#All],[Næringskode]],1,0)),P199,""))</f>
        <v/>
      </c>
      <c r="T199" s="120" t="str">
        <f>IF(OR(S199="",S199=0),"",IF(ISERROR(VLOOKUP(S199+0,Tabell8[[#All],[Hovedtype sikkerhet (kategori 1 – 6)]],1,0)),S199,""))</f>
        <v/>
      </c>
      <c r="W199" s="120" t="str">
        <f>IF(OR(V199="",V199=0),"",IF(ISERROR(VLOOKUP(V199+0,Tabell10[[#All],[Segment næringseiendomsengasjementer]],1,0)),V199,""))</f>
        <v/>
      </c>
      <c r="Z199" s="120" t="str">
        <f>IF(OR(Y199="",Y199=0),"",IF(ISERROR(VLOOKUP(Y199+0,Tabell11[[#All],[SMB rabatt]],1,0)),Y199,""))</f>
        <v/>
      </c>
      <c r="AC199" s="120" t="str">
        <f>IF(OR(AB199="",AB199=0),"",IF(ISERROR(VLOOKUP(AB199+0,Tabell12[[#All],[Størrelsesparameter]],1,0)),AB199,""))</f>
        <v/>
      </c>
    </row>
    <row r="200" spans="3:29" ht="14.5">
      <c r="C200" s="8">
        <v>20160</v>
      </c>
      <c r="D200" s="8"/>
      <c r="E200" s="8"/>
      <c r="F200" s="8"/>
      <c r="G200" s="8"/>
      <c r="H200" s="8"/>
      <c r="I200" s="8"/>
      <c r="J200" s="8"/>
      <c r="K200" s="8"/>
      <c r="N200" s="120" t="str">
        <f>IF(OR(M200="",M200=0),"",IF(ISERROR(VLOOKUP(M200+0,Tabell16[[#All],[Sektorkode]],1,0)),M200,""))</f>
        <v/>
      </c>
      <c r="Q200" s="120" t="str">
        <f>IF(OR(P200="",P200=0),"",IF(ISERROR(VLOOKUP(P200+0,Tabell3[[#All],[Næringskode]],1,0)),P200,""))</f>
        <v/>
      </c>
      <c r="T200" s="120" t="str">
        <f>IF(OR(S200="",S200=0),"",IF(ISERROR(VLOOKUP(S200+0,Tabell8[[#All],[Hovedtype sikkerhet (kategori 1 – 6)]],1,0)),S200,""))</f>
        <v/>
      </c>
      <c r="W200" s="120" t="str">
        <f>IF(OR(V200="",V200=0),"",IF(ISERROR(VLOOKUP(V200+0,Tabell10[[#All],[Segment næringseiendomsengasjementer]],1,0)),V200,""))</f>
        <v/>
      </c>
      <c r="Z200" s="120" t="str">
        <f>IF(OR(Y200="",Y200=0),"",IF(ISERROR(VLOOKUP(Y200+0,Tabell11[[#All],[SMB rabatt]],1,0)),Y200,""))</f>
        <v/>
      </c>
      <c r="AC200" s="120" t="str">
        <f>IF(OR(AB200="",AB200=0),"",IF(ISERROR(VLOOKUP(AB200+0,Tabell12[[#All],[Størrelsesparameter]],1,0)),AB200,""))</f>
        <v/>
      </c>
    </row>
    <row r="201" spans="3:29" ht="14.5">
      <c r="C201" s="8">
        <v>20160</v>
      </c>
      <c r="D201" s="8"/>
      <c r="E201" s="8"/>
      <c r="F201" s="8"/>
      <c r="G201" s="8"/>
      <c r="H201" s="8"/>
      <c r="I201" s="8"/>
      <c r="J201" s="8"/>
      <c r="K201" s="8"/>
      <c r="N201" s="120" t="str">
        <f>IF(OR(M201="",M201=0),"",IF(ISERROR(VLOOKUP(M201+0,Tabell16[[#All],[Sektorkode]],1,0)),M201,""))</f>
        <v/>
      </c>
      <c r="Q201" s="120" t="str">
        <f>IF(OR(P201="",P201=0),"",IF(ISERROR(VLOOKUP(P201+0,Tabell3[[#All],[Næringskode]],1,0)),P201,""))</f>
        <v/>
      </c>
      <c r="T201" s="120" t="str">
        <f>IF(OR(S201="",S201=0),"",IF(ISERROR(VLOOKUP(S201+0,Tabell8[[#All],[Hovedtype sikkerhet (kategori 1 – 6)]],1,0)),S201,""))</f>
        <v/>
      </c>
      <c r="W201" s="120" t="str">
        <f>IF(OR(V201="",V201=0),"",IF(ISERROR(VLOOKUP(V201+0,Tabell10[[#All],[Segment næringseiendomsengasjementer]],1,0)),V201,""))</f>
        <v/>
      </c>
      <c r="Z201" s="120" t="str">
        <f>IF(OR(Y201="",Y201=0),"",IF(ISERROR(VLOOKUP(Y201+0,Tabell11[[#All],[SMB rabatt]],1,0)),Y201,""))</f>
        <v/>
      </c>
      <c r="AC201" s="120" t="str">
        <f>IF(OR(AB201="",AB201=0),"",IF(ISERROR(VLOOKUP(AB201+0,Tabell12[[#All],[Størrelsesparameter]],1,0)),AB201,""))</f>
        <v/>
      </c>
    </row>
    <row r="202" spans="3:29" ht="14.5">
      <c r="C202" s="8">
        <v>20170</v>
      </c>
      <c r="D202" s="8"/>
      <c r="E202" s="8"/>
      <c r="F202" s="8"/>
      <c r="G202" s="8"/>
      <c r="H202" s="8"/>
      <c r="I202" s="8"/>
      <c r="J202" s="8"/>
      <c r="K202" s="8"/>
      <c r="N202" s="120" t="str">
        <f>IF(OR(M202="",M202=0),"",IF(ISERROR(VLOOKUP(M202+0,Tabell16[[#All],[Sektorkode]],1,0)),M202,""))</f>
        <v/>
      </c>
      <c r="Q202" s="120" t="str">
        <f>IF(OR(P202="",P202=0),"",IF(ISERROR(VLOOKUP(P202+0,Tabell3[[#All],[Næringskode]],1,0)),P202,""))</f>
        <v/>
      </c>
      <c r="T202" s="120" t="str">
        <f>IF(OR(S202="",S202=0),"",IF(ISERROR(VLOOKUP(S202+0,Tabell8[[#All],[Hovedtype sikkerhet (kategori 1 – 6)]],1,0)),S202,""))</f>
        <v/>
      </c>
      <c r="W202" s="120" t="str">
        <f>IF(OR(V202="",V202=0),"",IF(ISERROR(VLOOKUP(V202+0,Tabell10[[#All],[Segment næringseiendomsengasjementer]],1,0)),V202,""))</f>
        <v/>
      </c>
      <c r="Z202" s="120" t="str">
        <f>IF(OR(Y202="",Y202=0),"",IF(ISERROR(VLOOKUP(Y202+0,Tabell11[[#All],[SMB rabatt]],1,0)),Y202,""))</f>
        <v/>
      </c>
      <c r="AC202" s="120" t="str">
        <f>IF(OR(AB202="",AB202=0),"",IF(ISERROR(VLOOKUP(AB202+0,Tabell12[[#All],[Størrelsesparameter]],1,0)),AB202,""))</f>
        <v/>
      </c>
    </row>
    <row r="203" spans="3:29" ht="14.5">
      <c r="C203" s="8">
        <v>20200</v>
      </c>
      <c r="D203" s="8"/>
      <c r="E203" s="8"/>
      <c r="F203" s="8"/>
      <c r="G203" s="8"/>
      <c r="H203" s="8"/>
      <c r="I203" s="8"/>
      <c r="J203" s="8"/>
      <c r="K203" s="8"/>
      <c r="N203" s="120" t="str">
        <f>IF(OR(M203="",M203=0),"",IF(ISERROR(VLOOKUP(M203+0,Tabell16[[#All],[Sektorkode]],1,0)),M203,""))</f>
        <v/>
      </c>
      <c r="Q203" s="120" t="str">
        <f>IF(OR(P203="",P203=0),"",IF(ISERROR(VLOOKUP(P203+0,Tabell3[[#All],[Næringskode]],1,0)),P203,""))</f>
        <v/>
      </c>
      <c r="T203" s="120" t="str">
        <f>IF(OR(S203="",S203=0),"",IF(ISERROR(VLOOKUP(S203+0,Tabell8[[#All],[Hovedtype sikkerhet (kategori 1 – 6)]],1,0)),S203,""))</f>
        <v/>
      </c>
      <c r="W203" s="120" t="str">
        <f>IF(OR(V203="",V203=0),"",IF(ISERROR(VLOOKUP(V203+0,Tabell10[[#All],[Segment næringseiendomsengasjementer]],1,0)),V203,""))</f>
        <v/>
      </c>
      <c r="Z203" s="120" t="str">
        <f>IF(OR(Y203="",Y203=0),"",IF(ISERROR(VLOOKUP(Y203+0,Tabell11[[#All],[SMB rabatt]],1,0)),Y203,""))</f>
        <v/>
      </c>
      <c r="AC203" s="120" t="str">
        <f>IF(OR(AB203="",AB203=0),"",IF(ISERROR(VLOOKUP(AB203+0,Tabell12[[#All],[Størrelsesparameter]],1,0)),AB203,""))</f>
        <v/>
      </c>
    </row>
    <row r="204" spans="3:29" ht="14.5">
      <c r="C204" s="8">
        <v>20300</v>
      </c>
      <c r="D204" s="8"/>
      <c r="E204" s="8"/>
      <c r="F204" s="8"/>
      <c r="G204" s="8"/>
      <c r="H204" s="8"/>
      <c r="I204" s="8"/>
      <c r="J204" s="8"/>
      <c r="K204" s="8"/>
      <c r="N204" s="120" t="str">
        <f>IF(OR(M204="",M204=0),"",IF(ISERROR(VLOOKUP(M204+0,Tabell16[[#All],[Sektorkode]],1,0)),M204,""))</f>
        <v/>
      </c>
      <c r="Q204" s="120" t="str">
        <f>IF(OR(P204="",P204=0),"",IF(ISERROR(VLOOKUP(P204+0,Tabell3[[#All],[Næringskode]],1,0)),P204,""))</f>
        <v/>
      </c>
      <c r="T204" s="120" t="str">
        <f>IF(OR(S204="",S204=0),"",IF(ISERROR(VLOOKUP(S204+0,Tabell8[[#All],[Hovedtype sikkerhet (kategori 1 – 6)]],1,0)),S204,""))</f>
        <v/>
      </c>
      <c r="W204" s="120" t="str">
        <f>IF(OR(V204="",V204=0),"",IF(ISERROR(VLOOKUP(V204+0,Tabell10[[#All],[Segment næringseiendomsengasjementer]],1,0)),V204,""))</f>
        <v/>
      </c>
      <c r="Z204" s="120" t="str">
        <f>IF(OR(Y204="",Y204=0),"",IF(ISERROR(VLOOKUP(Y204+0,Tabell11[[#All],[SMB rabatt]],1,0)),Y204,""))</f>
        <v/>
      </c>
      <c r="AC204" s="120" t="str">
        <f>IF(OR(AB204="",AB204=0),"",IF(ISERROR(VLOOKUP(AB204+0,Tabell12[[#All],[Størrelsesparameter]],1,0)),AB204,""))</f>
        <v/>
      </c>
    </row>
    <row r="205" spans="3:29" ht="14.5">
      <c r="C205" s="8">
        <v>20410</v>
      </c>
      <c r="D205" s="8"/>
      <c r="E205" s="8"/>
      <c r="F205" s="8"/>
      <c r="G205" s="8"/>
      <c r="H205" s="8"/>
      <c r="I205" s="8"/>
      <c r="J205" s="8"/>
      <c r="K205" s="8"/>
      <c r="N205" s="120" t="str">
        <f>IF(OR(M205="",M205=0),"",IF(ISERROR(VLOOKUP(M205+0,Tabell16[[#All],[Sektorkode]],1,0)),M205,""))</f>
        <v/>
      </c>
      <c r="Q205" s="120" t="str">
        <f>IF(OR(P205="",P205=0),"",IF(ISERROR(VLOOKUP(P205+0,Tabell3[[#All],[Næringskode]],1,0)),P205,""))</f>
        <v/>
      </c>
      <c r="T205" s="120" t="str">
        <f>IF(OR(S205="",S205=0),"",IF(ISERROR(VLOOKUP(S205+0,Tabell8[[#All],[Hovedtype sikkerhet (kategori 1 – 6)]],1,0)),S205,""))</f>
        <v/>
      </c>
      <c r="W205" s="120" t="str">
        <f>IF(OR(V205="",V205=0),"",IF(ISERROR(VLOOKUP(V205+0,Tabell10[[#All],[Segment næringseiendomsengasjementer]],1,0)),V205,""))</f>
        <v/>
      </c>
      <c r="Z205" s="120" t="str">
        <f>IF(OR(Y205="",Y205=0),"",IF(ISERROR(VLOOKUP(Y205+0,Tabell11[[#All],[SMB rabatt]],1,0)),Y205,""))</f>
        <v/>
      </c>
      <c r="AC205" s="120" t="str">
        <f>IF(OR(AB205="",AB205=0),"",IF(ISERROR(VLOOKUP(AB205+0,Tabell12[[#All],[Størrelsesparameter]],1,0)),AB205,""))</f>
        <v/>
      </c>
    </row>
    <row r="206" spans="3:29" ht="14.5">
      <c r="C206" s="8">
        <v>20420</v>
      </c>
      <c r="D206" s="8"/>
      <c r="E206" s="8"/>
      <c r="F206" s="8"/>
      <c r="G206" s="8"/>
      <c r="H206" s="8"/>
      <c r="I206" s="8"/>
      <c r="J206" s="8"/>
      <c r="K206" s="8"/>
      <c r="N206" s="120" t="str">
        <f>IF(OR(M206="",M206=0),"",IF(ISERROR(VLOOKUP(M206+0,Tabell16[[#All],[Sektorkode]],1,0)),M206,""))</f>
        <v/>
      </c>
      <c r="Q206" s="120" t="str">
        <f>IF(OR(P206="",P206=0),"",IF(ISERROR(VLOOKUP(P206+0,Tabell3[[#All],[Næringskode]],1,0)),P206,""))</f>
        <v/>
      </c>
      <c r="T206" s="120" t="str">
        <f>IF(OR(S206="",S206=0),"",IF(ISERROR(VLOOKUP(S206+0,Tabell8[[#All],[Hovedtype sikkerhet (kategori 1 – 6)]],1,0)),S206,""))</f>
        <v/>
      </c>
      <c r="W206" s="120" t="str">
        <f>IF(OR(V206="",V206=0),"",IF(ISERROR(VLOOKUP(V206+0,Tabell10[[#All],[Segment næringseiendomsengasjementer]],1,0)),V206,""))</f>
        <v/>
      </c>
      <c r="Z206" s="120" t="str">
        <f>IF(OR(Y206="",Y206=0),"",IF(ISERROR(VLOOKUP(Y206+0,Tabell11[[#All],[SMB rabatt]],1,0)),Y206,""))</f>
        <v/>
      </c>
      <c r="AC206" s="120" t="str">
        <f>IF(OR(AB206="",AB206=0),"",IF(ISERROR(VLOOKUP(AB206+0,Tabell12[[#All],[Størrelsesparameter]],1,0)),AB206,""))</f>
        <v/>
      </c>
    </row>
    <row r="207" spans="3:29" ht="14.5">
      <c r="C207" s="8">
        <v>20510</v>
      </c>
      <c r="D207" s="8"/>
      <c r="E207" s="8"/>
      <c r="F207" s="8"/>
      <c r="G207" s="8"/>
      <c r="H207" s="8"/>
      <c r="I207" s="8"/>
      <c r="J207" s="8"/>
      <c r="K207" s="8"/>
      <c r="N207" s="120" t="str">
        <f>IF(OR(M207="",M207=0),"",IF(ISERROR(VLOOKUP(M207+0,Tabell16[[#All],[Sektorkode]],1,0)),M207,""))</f>
        <v/>
      </c>
      <c r="Q207" s="120" t="str">
        <f>IF(OR(P207="",P207=0),"",IF(ISERROR(VLOOKUP(P207+0,Tabell3[[#All],[Næringskode]],1,0)),P207,""))</f>
        <v/>
      </c>
      <c r="T207" s="120" t="str">
        <f>IF(OR(S207="",S207=0),"",IF(ISERROR(VLOOKUP(S207+0,Tabell8[[#All],[Hovedtype sikkerhet (kategori 1 – 6)]],1,0)),S207,""))</f>
        <v/>
      </c>
      <c r="W207" s="120" t="str">
        <f>IF(OR(V207="",V207=0),"",IF(ISERROR(VLOOKUP(V207+0,Tabell10[[#All],[Segment næringseiendomsengasjementer]],1,0)),V207,""))</f>
        <v/>
      </c>
      <c r="Z207" s="120" t="str">
        <f>IF(OR(Y207="",Y207=0),"",IF(ISERROR(VLOOKUP(Y207+0,Tabell11[[#All],[SMB rabatt]],1,0)),Y207,""))</f>
        <v/>
      </c>
      <c r="AC207" s="120" t="str">
        <f>IF(OR(AB207="",AB207=0),"",IF(ISERROR(VLOOKUP(AB207+0,Tabell12[[#All],[Størrelsesparameter]],1,0)),AB207,""))</f>
        <v/>
      </c>
    </row>
    <row r="208" spans="3:29" ht="14.5">
      <c r="C208" s="8">
        <v>20510</v>
      </c>
      <c r="D208" s="8"/>
      <c r="E208" s="8"/>
      <c r="F208" s="8"/>
      <c r="G208" s="8"/>
      <c r="H208" s="8"/>
      <c r="I208" s="8"/>
      <c r="J208" s="8"/>
      <c r="K208" s="8"/>
      <c r="N208" s="120" t="str">
        <f>IF(OR(M208="",M208=0),"",IF(ISERROR(VLOOKUP(M208+0,Tabell16[[#All],[Sektorkode]],1,0)),M208,""))</f>
        <v/>
      </c>
      <c r="Q208" s="120" t="str">
        <f>IF(OR(P208="",P208=0),"",IF(ISERROR(VLOOKUP(P208+0,Tabell3[[#All],[Næringskode]],1,0)),P208,""))</f>
        <v/>
      </c>
      <c r="T208" s="120" t="str">
        <f>IF(OR(S208="",S208=0),"",IF(ISERROR(VLOOKUP(S208+0,Tabell8[[#All],[Hovedtype sikkerhet (kategori 1 – 6)]],1,0)),S208,""))</f>
        <v/>
      </c>
      <c r="W208" s="120" t="str">
        <f>IF(OR(V208="",V208=0),"",IF(ISERROR(VLOOKUP(V208+0,Tabell10[[#All],[Segment næringseiendomsengasjementer]],1,0)),V208,""))</f>
        <v/>
      </c>
      <c r="Z208" s="120" t="str">
        <f>IF(OR(Y208="",Y208=0),"",IF(ISERROR(VLOOKUP(Y208+0,Tabell11[[#All],[SMB rabatt]],1,0)),Y208,""))</f>
        <v/>
      </c>
      <c r="AC208" s="120" t="str">
        <f>IF(OR(AB208="",AB208=0),"",IF(ISERROR(VLOOKUP(AB208+0,Tabell12[[#All],[Størrelsesparameter]],1,0)),AB208,""))</f>
        <v/>
      </c>
    </row>
    <row r="209" spans="3:29" ht="14.5">
      <c r="C209" s="8">
        <v>20590</v>
      </c>
      <c r="D209" s="8"/>
      <c r="E209" s="8"/>
      <c r="F209" s="8"/>
      <c r="G209" s="8"/>
      <c r="H209" s="8"/>
      <c r="I209" s="8"/>
      <c r="J209" s="8"/>
      <c r="K209" s="8"/>
      <c r="N209" s="120" t="str">
        <f>IF(OR(M209="",M209=0),"",IF(ISERROR(VLOOKUP(M209+0,Tabell16[[#All],[Sektorkode]],1,0)),M209,""))</f>
        <v/>
      </c>
      <c r="Q209" s="120" t="str">
        <f>IF(OR(P209="",P209=0),"",IF(ISERROR(VLOOKUP(P209+0,Tabell3[[#All],[Næringskode]],1,0)),P209,""))</f>
        <v/>
      </c>
      <c r="T209" s="120" t="str">
        <f>IF(OR(S209="",S209=0),"",IF(ISERROR(VLOOKUP(S209+0,Tabell8[[#All],[Hovedtype sikkerhet (kategori 1 – 6)]],1,0)),S209,""))</f>
        <v/>
      </c>
      <c r="W209" s="120" t="str">
        <f>IF(OR(V209="",V209=0),"",IF(ISERROR(VLOOKUP(V209+0,Tabell10[[#All],[Segment næringseiendomsengasjementer]],1,0)),V209,""))</f>
        <v/>
      </c>
      <c r="Z209" s="120" t="str">
        <f>IF(OR(Y209="",Y209=0),"",IF(ISERROR(VLOOKUP(Y209+0,Tabell11[[#All],[SMB rabatt]],1,0)),Y209,""))</f>
        <v/>
      </c>
      <c r="AC209" s="120" t="str">
        <f>IF(OR(AB209="",AB209=0),"",IF(ISERROR(VLOOKUP(AB209+0,Tabell12[[#All],[Størrelsesparameter]],1,0)),AB209,""))</f>
        <v/>
      </c>
    </row>
    <row r="210" spans="3:29" ht="14.5">
      <c r="C210" s="8">
        <v>20590</v>
      </c>
      <c r="D210" s="8"/>
      <c r="E210" s="8"/>
      <c r="F210" s="8"/>
      <c r="G210" s="8"/>
      <c r="H210" s="8"/>
      <c r="I210" s="8"/>
      <c r="J210" s="8"/>
      <c r="K210" s="8"/>
      <c r="N210" s="120" t="str">
        <f>IF(OR(M210="",M210=0),"",IF(ISERROR(VLOOKUP(M210+0,Tabell16[[#All],[Sektorkode]],1,0)),M210,""))</f>
        <v/>
      </c>
      <c r="Q210" s="120" t="str">
        <f>IF(OR(P210="",P210=0),"",IF(ISERROR(VLOOKUP(P210+0,Tabell3[[#All],[Næringskode]],1,0)),P210,""))</f>
        <v/>
      </c>
      <c r="T210" s="120" t="str">
        <f>IF(OR(S210="",S210=0),"",IF(ISERROR(VLOOKUP(S210+0,Tabell8[[#All],[Hovedtype sikkerhet (kategori 1 – 6)]],1,0)),S210,""))</f>
        <v/>
      </c>
      <c r="W210" s="120" t="str">
        <f>IF(OR(V210="",V210=0),"",IF(ISERROR(VLOOKUP(V210+0,Tabell10[[#All],[Segment næringseiendomsengasjementer]],1,0)),V210,""))</f>
        <v/>
      </c>
      <c r="Z210" s="120" t="str">
        <f>IF(OR(Y210="",Y210=0),"",IF(ISERROR(VLOOKUP(Y210+0,Tabell11[[#All],[SMB rabatt]],1,0)),Y210,""))</f>
        <v/>
      </c>
      <c r="AC210" s="120" t="str">
        <f>IF(OR(AB210="",AB210=0),"",IF(ISERROR(VLOOKUP(AB210+0,Tabell12[[#All],[Størrelsesparameter]],1,0)),AB210,""))</f>
        <v/>
      </c>
    </row>
    <row r="211" spans="3:29" ht="14.5">
      <c r="C211" s="8">
        <v>20590</v>
      </c>
      <c r="D211" s="8"/>
      <c r="E211" s="8"/>
      <c r="F211" s="8"/>
      <c r="G211" s="8"/>
      <c r="H211" s="8"/>
      <c r="I211" s="8"/>
      <c r="J211" s="8"/>
      <c r="K211" s="8"/>
      <c r="N211" s="120" t="str">
        <f>IF(OR(M211="",M211=0),"",IF(ISERROR(VLOOKUP(M211+0,Tabell16[[#All],[Sektorkode]],1,0)),M211,""))</f>
        <v/>
      </c>
      <c r="Q211" s="120" t="str">
        <f>IF(OR(P211="",P211=0),"",IF(ISERROR(VLOOKUP(P211+0,Tabell3[[#All],[Næringskode]],1,0)),P211,""))</f>
        <v/>
      </c>
      <c r="T211" s="120" t="str">
        <f>IF(OR(S211="",S211=0),"",IF(ISERROR(VLOOKUP(S211+0,Tabell8[[#All],[Hovedtype sikkerhet (kategori 1 – 6)]],1,0)),S211,""))</f>
        <v/>
      </c>
      <c r="W211" s="120" t="str">
        <f>IF(OR(V211="",V211=0),"",IF(ISERROR(VLOOKUP(V211+0,Tabell10[[#All],[Segment næringseiendomsengasjementer]],1,0)),V211,""))</f>
        <v/>
      </c>
      <c r="Z211" s="120" t="str">
        <f>IF(OR(Y211="",Y211=0),"",IF(ISERROR(VLOOKUP(Y211+0,Tabell11[[#All],[SMB rabatt]],1,0)),Y211,""))</f>
        <v/>
      </c>
      <c r="AC211" s="120" t="str">
        <f>IF(OR(AB211="",AB211=0),"",IF(ISERROR(VLOOKUP(AB211+0,Tabell12[[#All],[Størrelsesparameter]],1,0)),AB211,""))</f>
        <v/>
      </c>
    </row>
    <row r="212" spans="3:29" ht="14.5">
      <c r="C212" s="8">
        <v>20590</v>
      </c>
      <c r="D212" s="8"/>
      <c r="E212" s="8"/>
      <c r="F212" s="8"/>
      <c r="G212" s="8"/>
      <c r="H212" s="8"/>
      <c r="I212" s="8"/>
      <c r="J212" s="8"/>
      <c r="K212" s="8"/>
      <c r="N212" s="120" t="str">
        <f>IF(OR(M212="",M212=0),"",IF(ISERROR(VLOOKUP(M212+0,Tabell16[[#All],[Sektorkode]],1,0)),M212,""))</f>
        <v/>
      </c>
      <c r="Q212" s="120" t="str">
        <f>IF(OR(P212="",P212=0),"",IF(ISERROR(VLOOKUP(P212+0,Tabell3[[#All],[Næringskode]],1,0)),P212,""))</f>
        <v/>
      </c>
      <c r="T212" s="120" t="str">
        <f>IF(OR(S212="",S212=0),"",IF(ISERROR(VLOOKUP(S212+0,Tabell8[[#All],[Hovedtype sikkerhet (kategori 1 – 6)]],1,0)),S212,""))</f>
        <v/>
      </c>
      <c r="W212" s="120" t="str">
        <f>IF(OR(V212="",V212=0),"",IF(ISERROR(VLOOKUP(V212+0,Tabell10[[#All],[Segment næringseiendomsengasjementer]],1,0)),V212,""))</f>
        <v/>
      </c>
      <c r="Z212" s="120" t="str">
        <f>IF(OR(Y212="",Y212=0),"",IF(ISERROR(VLOOKUP(Y212+0,Tabell11[[#All],[SMB rabatt]],1,0)),Y212,""))</f>
        <v/>
      </c>
      <c r="AC212" s="120" t="str">
        <f>IF(OR(AB212="",AB212=0),"",IF(ISERROR(VLOOKUP(AB212+0,Tabell12[[#All],[Størrelsesparameter]],1,0)),AB212,""))</f>
        <v/>
      </c>
    </row>
    <row r="213" spans="3:29" ht="14.5">
      <c r="C213" s="8">
        <v>20600</v>
      </c>
      <c r="D213" s="8"/>
      <c r="E213" s="8"/>
      <c r="F213" s="8"/>
      <c r="G213" s="8"/>
      <c r="H213" s="8"/>
      <c r="I213" s="8"/>
      <c r="J213" s="8"/>
      <c r="K213" s="8"/>
      <c r="N213" s="120" t="str">
        <f>IF(OR(M213="",M213=0),"",IF(ISERROR(VLOOKUP(M213+0,Tabell16[[#All],[Sektorkode]],1,0)),M213,""))</f>
        <v/>
      </c>
      <c r="Q213" s="120" t="str">
        <f>IF(OR(P213="",P213=0),"",IF(ISERROR(VLOOKUP(P213+0,Tabell3[[#All],[Næringskode]],1,0)),P213,""))</f>
        <v/>
      </c>
      <c r="T213" s="120" t="str">
        <f>IF(OR(S213="",S213=0),"",IF(ISERROR(VLOOKUP(S213+0,Tabell8[[#All],[Hovedtype sikkerhet (kategori 1 – 6)]],1,0)),S213,""))</f>
        <v/>
      </c>
      <c r="W213" s="120" t="str">
        <f>IF(OR(V213="",V213=0),"",IF(ISERROR(VLOOKUP(V213+0,Tabell10[[#All],[Segment næringseiendomsengasjementer]],1,0)),V213,""))</f>
        <v/>
      </c>
      <c r="Z213" s="120" t="str">
        <f>IF(OR(Y213="",Y213=0),"",IF(ISERROR(VLOOKUP(Y213+0,Tabell11[[#All],[SMB rabatt]],1,0)),Y213,""))</f>
        <v/>
      </c>
      <c r="AC213" s="120" t="str">
        <f>IF(OR(AB213="",AB213=0),"",IF(ISERROR(VLOOKUP(AB213+0,Tabell12[[#All],[Størrelsesparameter]],1,0)),AB213,""))</f>
        <v/>
      </c>
    </row>
    <row r="214" spans="3:29" ht="14.5">
      <c r="C214" s="8">
        <v>21100</v>
      </c>
      <c r="D214" s="8"/>
      <c r="E214" s="8"/>
      <c r="F214" s="8"/>
      <c r="G214" s="8"/>
      <c r="H214" s="8"/>
      <c r="I214" s="8"/>
      <c r="J214" s="8"/>
      <c r="K214" s="8"/>
      <c r="N214" s="120" t="str">
        <f>IF(OR(M214="",M214=0),"",IF(ISERROR(VLOOKUP(M214+0,Tabell16[[#All],[Sektorkode]],1,0)),M214,""))</f>
        <v/>
      </c>
      <c r="Q214" s="120" t="str">
        <f>IF(OR(P214="",P214=0),"",IF(ISERROR(VLOOKUP(P214+0,Tabell3[[#All],[Næringskode]],1,0)),P214,""))</f>
        <v/>
      </c>
      <c r="T214" s="120" t="str">
        <f>IF(OR(S214="",S214=0),"",IF(ISERROR(VLOOKUP(S214+0,Tabell8[[#All],[Hovedtype sikkerhet (kategori 1 – 6)]],1,0)),S214,""))</f>
        <v/>
      </c>
      <c r="W214" s="120" t="str">
        <f>IF(OR(V214="",V214=0),"",IF(ISERROR(VLOOKUP(V214+0,Tabell10[[#All],[Segment næringseiendomsengasjementer]],1,0)),V214,""))</f>
        <v/>
      </c>
      <c r="Z214" s="120" t="str">
        <f>IF(OR(Y214="",Y214=0),"",IF(ISERROR(VLOOKUP(Y214+0,Tabell11[[#All],[SMB rabatt]],1,0)),Y214,""))</f>
        <v/>
      </c>
      <c r="AC214" s="120" t="str">
        <f>IF(OR(AB214="",AB214=0),"",IF(ISERROR(VLOOKUP(AB214+0,Tabell12[[#All],[Størrelsesparameter]],1,0)),AB214,""))</f>
        <v/>
      </c>
    </row>
    <row r="215" spans="3:29" ht="14.5">
      <c r="C215" s="8">
        <v>21200</v>
      </c>
      <c r="D215" s="8"/>
      <c r="E215" s="8"/>
      <c r="F215" s="8"/>
      <c r="G215" s="8"/>
      <c r="H215" s="8"/>
      <c r="I215" s="8"/>
      <c r="J215" s="8"/>
      <c r="K215" s="8"/>
      <c r="N215" s="120" t="str">
        <f>IF(OR(M215="",M215=0),"",IF(ISERROR(VLOOKUP(M215+0,Tabell16[[#All],[Sektorkode]],1,0)),M215,""))</f>
        <v/>
      </c>
      <c r="Q215" s="120" t="str">
        <f>IF(OR(P215="",P215=0),"",IF(ISERROR(VLOOKUP(P215+0,Tabell3[[#All],[Næringskode]],1,0)),P215,""))</f>
        <v/>
      </c>
      <c r="T215" s="120" t="str">
        <f>IF(OR(S215="",S215=0),"",IF(ISERROR(VLOOKUP(S215+0,Tabell8[[#All],[Hovedtype sikkerhet (kategori 1 – 6)]],1,0)),S215,""))</f>
        <v/>
      </c>
      <c r="W215" s="120" t="str">
        <f>IF(OR(V215="",V215=0),"",IF(ISERROR(VLOOKUP(V215+0,Tabell10[[#All],[Segment næringseiendomsengasjementer]],1,0)),V215,""))</f>
        <v/>
      </c>
      <c r="Z215" s="120" t="str">
        <f>IF(OR(Y215="",Y215=0),"",IF(ISERROR(VLOOKUP(Y215+0,Tabell11[[#All],[SMB rabatt]],1,0)),Y215,""))</f>
        <v/>
      </c>
      <c r="AC215" s="120" t="str">
        <f>IF(OR(AB215="",AB215=0),"",IF(ISERROR(VLOOKUP(AB215+0,Tabell12[[#All],[Størrelsesparameter]],1,0)),AB215,""))</f>
        <v/>
      </c>
    </row>
    <row r="216" spans="3:29" ht="14.5">
      <c r="C216" s="8">
        <v>22110</v>
      </c>
      <c r="D216" s="8"/>
      <c r="E216" s="8"/>
      <c r="F216" s="8"/>
      <c r="G216" s="8"/>
      <c r="H216" s="8"/>
      <c r="I216" s="8"/>
      <c r="J216" s="8"/>
      <c r="K216" s="8"/>
      <c r="N216" s="120" t="str">
        <f>IF(OR(M216="",M216=0),"",IF(ISERROR(VLOOKUP(M216+0,Tabell16[[#All],[Sektorkode]],1,0)),M216,""))</f>
        <v/>
      </c>
      <c r="Q216" s="120" t="str">
        <f>IF(OR(P216="",P216=0),"",IF(ISERROR(VLOOKUP(P216+0,Tabell3[[#All],[Næringskode]],1,0)),P216,""))</f>
        <v/>
      </c>
      <c r="T216" s="120" t="str">
        <f>IF(OR(S216="",S216=0),"",IF(ISERROR(VLOOKUP(S216+0,Tabell8[[#All],[Hovedtype sikkerhet (kategori 1 – 6)]],1,0)),S216,""))</f>
        <v/>
      </c>
      <c r="W216" s="120" t="str">
        <f>IF(OR(V216="",V216=0),"",IF(ISERROR(VLOOKUP(V216+0,Tabell10[[#All],[Segment næringseiendomsengasjementer]],1,0)),V216,""))</f>
        <v/>
      </c>
      <c r="Z216" s="120" t="str">
        <f>IF(OR(Y216="",Y216=0),"",IF(ISERROR(VLOOKUP(Y216+0,Tabell11[[#All],[SMB rabatt]],1,0)),Y216,""))</f>
        <v/>
      </c>
      <c r="AC216" s="120" t="str">
        <f>IF(OR(AB216="",AB216=0),"",IF(ISERROR(VLOOKUP(AB216+0,Tabell12[[#All],[Størrelsesparameter]],1,0)),AB216,""))</f>
        <v/>
      </c>
    </row>
    <row r="217" spans="3:29" ht="14.5">
      <c r="C217" s="8">
        <v>22120</v>
      </c>
      <c r="D217" s="8"/>
      <c r="E217" s="8"/>
      <c r="F217" s="8"/>
      <c r="G217" s="8"/>
      <c r="H217" s="8"/>
      <c r="I217" s="8"/>
      <c r="J217" s="8"/>
      <c r="K217" s="8"/>
      <c r="N217" s="120" t="str">
        <f>IF(OR(M217="",M217=0),"",IF(ISERROR(VLOOKUP(M217+0,Tabell16[[#All],[Sektorkode]],1,0)),M217,""))</f>
        <v/>
      </c>
      <c r="Q217" s="120" t="str">
        <f>IF(OR(P217="",P217=0),"",IF(ISERROR(VLOOKUP(P217+0,Tabell3[[#All],[Næringskode]],1,0)),P217,""))</f>
        <v/>
      </c>
      <c r="T217" s="120" t="str">
        <f>IF(OR(S217="",S217=0),"",IF(ISERROR(VLOOKUP(S217+0,Tabell8[[#All],[Hovedtype sikkerhet (kategori 1 – 6)]],1,0)),S217,""))</f>
        <v/>
      </c>
      <c r="W217" s="120" t="str">
        <f>IF(OR(V217="",V217=0),"",IF(ISERROR(VLOOKUP(V217+0,Tabell10[[#All],[Segment næringseiendomsengasjementer]],1,0)),V217,""))</f>
        <v/>
      </c>
      <c r="Z217" s="120" t="str">
        <f>IF(OR(Y217="",Y217=0),"",IF(ISERROR(VLOOKUP(Y217+0,Tabell11[[#All],[SMB rabatt]],1,0)),Y217,""))</f>
        <v/>
      </c>
      <c r="AC217" s="120" t="str">
        <f>IF(OR(AB217="",AB217=0),"",IF(ISERROR(VLOOKUP(AB217+0,Tabell12[[#All],[Størrelsesparameter]],1,0)),AB217,""))</f>
        <v/>
      </c>
    </row>
    <row r="218" spans="3:29" ht="14.5">
      <c r="C218" s="8">
        <v>22210</v>
      </c>
      <c r="D218" s="8"/>
      <c r="E218" s="8"/>
      <c r="F218" s="8"/>
      <c r="G218" s="8"/>
      <c r="H218" s="8"/>
      <c r="I218" s="8"/>
      <c r="J218" s="8"/>
      <c r="K218" s="8"/>
      <c r="N218" s="120" t="str">
        <f>IF(OR(M218="",M218=0),"",IF(ISERROR(VLOOKUP(M218+0,Tabell16[[#All],[Sektorkode]],1,0)),M218,""))</f>
        <v/>
      </c>
      <c r="Q218" s="120" t="str">
        <f>IF(OR(P218="",P218=0),"",IF(ISERROR(VLOOKUP(P218+0,Tabell3[[#All],[Næringskode]],1,0)),P218,""))</f>
        <v/>
      </c>
      <c r="T218" s="120" t="str">
        <f>IF(OR(S218="",S218=0),"",IF(ISERROR(VLOOKUP(S218+0,Tabell8[[#All],[Hovedtype sikkerhet (kategori 1 – 6)]],1,0)),S218,""))</f>
        <v/>
      </c>
      <c r="W218" s="120" t="str">
        <f>IF(OR(V218="",V218=0),"",IF(ISERROR(VLOOKUP(V218+0,Tabell10[[#All],[Segment næringseiendomsengasjementer]],1,0)),V218,""))</f>
        <v/>
      </c>
      <c r="Z218" s="120" t="str">
        <f>IF(OR(Y218="",Y218=0),"",IF(ISERROR(VLOOKUP(Y218+0,Tabell11[[#All],[SMB rabatt]],1,0)),Y218,""))</f>
        <v/>
      </c>
      <c r="AC218" s="120" t="str">
        <f>IF(OR(AB218="",AB218=0),"",IF(ISERROR(VLOOKUP(AB218+0,Tabell12[[#All],[Størrelsesparameter]],1,0)),AB218,""))</f>
        <v/>
      </c>
    </row>
    <row r="219" spans="3:29" ht="14.5">
      <c r="C219" s="8">
        <v>22210</v>
      </c>
      <c r="D219" s="8"/>
      <c r="E219" s="8"/>
      <c r="F219" s="8"/>
      <c r="G219" s="8"/>
      <c r="H219" s="8"/>
      <c r="I219" s="8"/>
      <c r="J219" s="8"/>
      <c r="K219" s="8"/>
      <c r="N219" s="120" t="str">
        <f>IF(OR(M219="",M219=0),"",IF(ISERROR(VLOOKUP(M219+0,Tabell16[[#All],[Sektorkode]],1,0)),M219,""))</f>
        <v/>
      </c>
      <c r="Q219" s="120" t="str">
        <f>IF(OR(P219="",P219=0),"",IF(ISERROR(VLOOKUP(P219+0,Tabell3[[#All],[Næringskode]],1,0)),P219,""))</f>
        <v/>
      </c>
      <c r="T219" s="120" t="str">
        <f>IF(OR(S219="",S219=0),"",IF(ISERROR(VLOOKUP(S219+0,Tabell8[[#All],[Hovedtype sikkerhet (kategori 1 – 6)]],1,0)),S219,""))</f>
        <v/>
      </c>
      <c r="W219" s="120" t="str">
        <f>IF(OR(V219="",V219=0),"",IF(ISERROR(VLOOKUP(V219+0,Tabell10[[#All],[Segment næringseiendomsengasjementer]],1,0)),V219,""))</f>
        <v/>
      </c>
      <c r="Z219" s="120" t="str">
        <f>IF(OR(Y219="",Y219=0),"",IF(ISERROR(VLOOKUP(Y219+0,Tabell11[[#All],[SMB rabatt]],1,0)),Y219,""))</f>
        <v/>
      </c>
      <c r="AC219" s="120" t="str">
        <f>IF(OR(AB219="",AB219=0),"",IF(ISERROR(VLOOKUP(AB219+0,Tabell12[[#All],[Størrelsesparameter]],1,0)),AB219,""))</f>
        <v/>
      </c>
    </row>
    <row r="220" spans="3:29" ht="14.5">
      <c r="C220" s="8">
        <v>22220</v>
      </c>
      <c r="D220" s="8"/>
      <c r="E220" s="8"/>
      <c r="F220" s="8"/>
      <c r="G220" s="8"/>
      <c r="H220" s="8"/>
      <c r="I220" s="8"/>
      <c r="J220" s="8"/>
      <c r="K220" s="8"/>
      <c r="N220" s="120" t="str">
        <f>IF(OR(M220="",M220=0),"",IF(ISERROR(VLOOKUP(M220+0,Tabell16[[#All],[Sektorkode]],1,0)),M220,""))</f>
        <v/>
      </c>
      <c r="Q220" s="120" t="str">
        <f>IF(OR(P220="",P220=0),"",IF(ISERROR(VLOOKUP(P220+0,Tabell3[[#All],[Næringskode]],1,0)),P220,""))</f>
        <v/>
      </c>
      <c r="T220" s="120" t="str">
        <f>IF(OR(S220="",S220=0),"",IF(ISERROR(VLOOKUP(S220+0,Tabell8[[#All],[Hovedtype sikkerhet (kategori 1 – 6)]],1,0)),S220,""))</f>
        <v/>
      </c>
      <c r="W220" s="120" t="str">
        <f>IF(OR(V220="",V220=0),"",IF(ISERROR(VLOOKUP(V220+0,Tabell10[[#All],[Segment næringseiendomsengasjementer]],1,0)),V220,""))</f>
        <v/>
      </c>
      <c r="Z220" s="120" t="str">
        <f>IF(OR(Y220="",Y220=0),"",IF(ISERROR(VLOOKUP(Y220+0,Tabell11[[#All],[SMB rabatt]],1,0)),Y220,""))</f>
        <v/>
      </c>
      <c r="AC220" s="120" t="str">
        <f>IF(OR(AB220="",AB220=0),"",IF(ISERROR(VLOOKUP(AB220+0,Tabell12[[#All],[Størrelsesparameter]],1,0)),AB220,""))</f>
        <v/>
      </c>
    </row>
    <row r="221" spans="3:29" ht="14.5">
      <c r="C221" s="8">
        <v>22230</v>
      </c>
      <c r="D221" s="8"/>
      <c r="E221" s="8"/>
      <c r="F221" s="8"/>
      <c r="G221" s="8"/>
      <c r="H221" s="8"/>
      <c r="I221" s="8"/>
      <c r="J221" s="8"/>
      <c r="K221" s="8"/>
      <c r="N221" s="120" t="str">
        <f>IF(OR(M221="",M221=0),"",IF(ISERROR(VLOOKUP(M221+0,Tabell16[[#All],[Sektorkode]],1,0)),M221,""))</f>
        <v/>
      </c>
      <c r="Q221" s="120" t="str">
        <f>IF(OR(P221="",P221=0),"",IF(ISERROR(VLOOKUP(P221+0,Tabell3[[#All],[Næringskode]],1,0)),P221,""))</f>
        <v/>
      </c>
      <c r="T221" s="120" t="str">
        <f>IF(OR(S221="",S221=0),"",IF(ISERROR(VLOOKUP(S221+0,Tabell8[[#All],[Hovedtype sikkerhet (kategori 1 – 6)]],1,0)),S221,""))</f>
        <v/>
      </c>
      <c r="W221" s="120" t="str">
        <f>IF(OR(V221="",V221=0),"",IF(ISERROR(VLOOKUP(V221+0,Tabell10[[#All],[Segment næringseiendomsengasjementer]],1,0)),V221,""))</f>
        <v/>
      </c>
      <c r="Z221" s="120" t="str">
        <f>IF(OR(Y221="",Y221=0),"",IF(ISERROR(VLOOKUP(Y221+0,Tabell11[[#All],[SMB rabatt]],1,0)),Y221,""))</f>
        <v/>
      </c>
      <c r="AC221" s="120" t="str">
        <f>IF(OR(AB221="",AB221=0),"",IF(ISERROR(VLOOKUP(AB221+0,Tabell12[[#All],[Størrelsesparameter]],1,0)),AB221,""))</f>
        <v/>
      </c>
    </row>
    <row r="222" spans="3:29" ht="14.5">
      <c r="C222" s="8">
        <v>22240</v>
      </c>
      <c r="D222" s="8"/>
      <c r="E222" s="8"/>
      <c r="F222" s="8"/>
      <c r="G222" s="8"/>
      <c r="H222" s="8"/>
      <c r="I222" s="8"/>
      <c r="J222" s="8"/>
      <c r="K222" s="8"/>
      <c r="N222" s="120" t="str">
        <f>IF(OR(M222="",M222=0),"",IF(ISERROR(VLOOKUP(M222+0,Tabell16[[#All],[Sektorkode]],1,0)),M222,""))</f>
        <v/>
      </c>
      <c r="Q222" s="120" t="str">
        <f>IF(OR(P222="",P222=0),"",IF(ISERROR(VLOOKUP(P222+0,Tabell3[[#All],[Næringskode]],1,0)),P222,""))</f>
        <v/>
      </c>
      <c r="T222" s="120" t="str">
        <f>IF(OR(S222="",S222=0),"",IF(ISERROR(VLOOKUP(S222+0,Tabell8[[#All],[Hovedtype sikkerhet (kategori 1 – 6)]],1,0)),S222,""))</f>
        <v/>
      </c>
      <c r="W222" s="120" t="str">
        <f>IF(OR(V222="",V222=0),"",IF(ISERROR(VLOOKUP(V222+0,Tabell10[[#All],[Segment næringseiendomsengasjementer]],1,0)),V222,""))</f>
        <v/>
      </c>
      <c r="Z222" s="120" t="str">
        <f>IF(OR(Y222="",Y222=0),"",IF(ISERROR(VLOOKUP(Y222+0,Tabell11[[#All],[SMB rabatt]],1,0)),Y222,""))</f>
        <v/>
      </c>
      <c r="AC222" s="120" t="str">
        <f>IF(OR(AB222="",AB222=0),"",IF(ISERROR(VLOOKUP(AB222+0,Tabell12[[#All],[Størrelsesparameter]],1,0)),AB222,""))</f>
        <v/>
      </c>
    </row>
    <row r="223" spans="3:29" ht="14.5">
      <c r="C223" s="8">
        <v>22250</v>
      </c>
      <c r="D223" s="8"/>
      <c r="E223" s="8"/>
      <c r="F223" s="8"/>
      <c r="G223" s="8"/>
      <c r="H223" s="8"/>
      <c r="I223" s="8"/>
      <c r="J223" s="8"/>
      <c r="K223" s="8"/>
      <c r="N223" s="120" t="str">
        <f>IF(OR(M223="",M223=0),"",IF(ISERROR(VLOOKUP(M223+0,Tabell16[[#All],[Sektorkode]],1,0)),M223,""))</f>
        <v/>
      </c>
      <c r="Q223" s="120" t="str">
        <f>IF(OR(P223="",P223=0),"",IF(ISERROR(VLOOKUP(P223+0,Tabell3[[#All],[Næringskode]],1,0)),P223,""))</f>
        <v/>
      </c>
      <c r="T223" s="120" t="str">
        <f>IF(OR(S223="",S223=0),"",IF(ISERROR(VLOOKUP(S223+0,Tabell8[[#All],[Hovedtype sikkerhet (kategori 1 – 6)]],1,0)),S223,""))</f>
        <v/>
      </c>
      <c r="W223" s="120" t="str">
        <f>IF(OR(V223="",V223=0),"",IF(ISERROR(VLOOKUP(V223+0,Tabell10[[#All],[Segment næringseiendomsengasjementer]],1,0)),V223,""))</f>
        <v/>
      </c>
      <c r="Z223" s="120" t="str">
        <f>IF(OR(Y223="",Y223=0),"",IF(ISERROR(VLOOKUP(Y223+0,Tabell11[[#All],[SMB rabatt]],1,0)),Y223,""))</f>
        <v/>
      </c>
      <c r="AC223" s="120" t="str">
        <f>IF(OR(AB223="",AB223=0),"",IF(ISERROR(VLOOKUP(AB223+0,Tabell12[[#All],[Størrelsesparameter]],1,0)),AB223,""))</f>
        <v/>
      </c>
    </row>
    <row r="224" spans="3:29" ht="14.5">
      <c r="C224" s="8">
        <v>22250</v>
      </c>
      <c r="D224" s="8"/>
      <c r="E224" s="8"/>
      <c r="F224" s="8"/>
      <c r="G224" s="8"/>
      <c r="H224" s="8"/>
      <c r="I224" s="8"/>
      <c r="J224" s="8"/>
      <c r="K224" s="8"/>
      <c r="N224" s="120" t="str">
        <f>IF(OR(M224="",M224=0),"",IF(ISERROR(VLOOKUP(M224+0,Tabell16[[#All],[Sektorkode]],1,0)),M224,""))</f>
        <v/>
      </c>
      <c r="Q224" s="120" t="str">
        <f>IF(OR(P224="",P224=0),"",IF(ISERROR(VLOOKUP(P224+0,Tabell3[[#All],[Næringskode]],1,0)),P224,""))</f>
        <v/>
      </c>
      <c r="T224" s="120" t="str">
        <f>IF(OR(S224="",S224=0),"",IF(ISERROR(VLOOKUP(S224+0,Tabell8[[#All],[Hovedtype sikkerhet (kategori 1 – 6)]],1,0)),S224,""))</f>
        <v/>
      </c>
      <c r="W224" s="120" t="str">
        <f>IF(OR(V224="",V224=0),"",IF(ISERROR(VLOOKUP(V224+0,Tabell10[[#All],[Segment næringseiendomsengasjementer]],1,0)),V224,""))</f>
        <v/>
      </c>
      <c r="Z224" s="120" t="str">
        <f>IF(OR(Y224="",Y224=0),"",IF(ISERROR(VLOOKUP(Y224+0,Tabell11[[#All],[SMB rabatt]],1,0)),Y224,""))</f>
        <v/>
      </c>
      <c r="AC224" s="120" t="str">
        <f>IF(OR(AB224="",AB224=0),"",IF(ISERROR(VLOOKUP(AB224+0,Tabell12[[#All],[Størrelsesparameter]],1,0)),AB224,""))</f>
        <v/>
      </c>
    </row>
    <row r="225" spans="3:29" ht="14.5">
      <c r="C225" s="8">
        <v>22250</v>
      </c>
      <c r="D225" s="8"/>
      <c r="E225" s="8"/>
      <c r="F225" s="8"/>
      <c r="G225" s="8"/>
      <c r="H225" s="8"/>
      <c r="I225" s="8"/>
      <c r="J225" s="8"/>
      <c r="K225" s="8"/>
      <c r="N225" s="120" t="str">
        <f>IF(OR(M225="",M225=0),"",IF(ISERROR(VLOOKUP(M225+0,Tabell16[[#All],[Sektorkode]],1,0)),M225,""))</f>
        <v/>
      </c>
      <c r="Q225" s="120" t="str">
        <f>IF(OR(P225="",P225=0),"",IF(ISERROR(VLOOKUP(P225+0,Tabell3[[#All],[Næringskode]],1,0)),P225,""))</f>
        <v/>
      </c>
      <c r="T225" s="120" t="str">
        <f>IF(OR(S225="",S225=0),"",IF(ISERROR(VLOOKUP(S225+0,Tabell8[[#All],[Hovedtype sikkerhet (kategori 1 – 6)]],1,0)),S225,""))</f>
        <v/>
      </c>
      <c r="W225" s="120" t="str">
        <f>IF(OR(V225="",V225=0),"",IF(ISERROR(VLOOKUP(V225+0,Tabell10[[#All],[Segment næringseiendomsengasjementer]],1,0)),V225,""))</f>
        <v/>
      </c>
      <c r="Z225" s="120" t="str">
        <f>IF(OR(Y225="",Y225=0),"",IF(ISERROR(VLOOKUP(Y225+0,Tabell11[[#All],[SMB rabatt]],1,0)),Y225,""))</f>
        <v/>
      </c>
      <c r="AC225" s="120" t="str">
        <f>IF(OR(AB225="",AB225=0),"",IF(ISERROR(VLOOKUP(AB225+0,Tabell12[[#All],[Størrelsesparameter]],1,0)),AB225,""))</f>
        <v/>
      </c>
    </row>
    <row r="226" spans="3:29" ht="14.5">
      <c r="C226" s="8">
        <v>22250</v>
      </c>
      <c r="D226" s="8"/>
      <c r="E226" s="8"/>
      <c r="F226" s="8"/>
      <c r="G226" s="8"/>
      <c r="H226" s="8"/>
      <c r="I226" s="8"/>
      <c r="J226" s="8"/>
      <c r="K226" s="8"/>
      <c r="N226" s="120" t="str">
        <f>IF(OR(M226="",M226=0),"",IF(ISERROR(VLOOKUP(M226+0,Tabell16[[#All],[Sektorkode]],1,0)),M226,""))</f>
        <v/>
      </c>
      <c r="Q226" s="120" t="str">
        <f>IF(OR(P226="",P226=0),"",IF(ISERROR(VLOOKUP(P226+0,Tabell3[[#All],[Næringskode]],1,0)),P226,""))</f>
        <v/>
      </c>
      <c r="T226" s="120" t="str">
        <f>IF(OR(S226="",S226=0),"",IF(ISERROR(VLOOKUP(S226+0,Tabell8[[#All],[Hovedtype sikkerhet (kategori 1 – 6)]],1,0)),S226,""))</f>
        <v/>
      </c>
      <c r="W226" s="120" t="str">
        <f>IF(OR(V226="",V226=0),"",IF(ISERROR(VLOOKUP(V226+0,Tabell10[[#All],[Segment næringseiendomsengasjementer]],1,0)),V226,""))</f>
        <v/>
      </c>
      <c r="Z226" s="120" t="str">
        <f>IF(OR(Y226="",Y226=0),"",IF(ISERROR(VLOOKUP(Y226+0,Tabell11[[#All],[SMB rabatt]],1,0)),Y226,""))</f>
        <v/>
      </c>
      <c r="AC226" s="120" t="str">
        <f>IF(OR(AB226="",AB226=0),"",IF(ISERROR(VLOOKUP(AB226+0,Tabell12[[#All],[Størrelsesparameter]],1,0)),AB226,""))</f>
        <v/>
      </c>
    </row>
    <row r="227" spans="3:29" ht="14.5">
      <c r="C227" s="8">
        <v>22260</v>
      </c>
      <c r="D227" s="8"/>
      <c r="E227" s="8"/>
      <c r="F227" s="8"/>
      <c r="G227" s="8"/>
      <c r="H227" s="8"/>
      <c r="I227" s="8"/>
      <c r="J227" s="8"/>
      <c r="K227" s="8"/>
      <c r="N227" s="120" t="str">
        <f>IF(OR(M227="",M227=0),"",IF(ISERROR(VLOOKUP(M227+0,Tabell16[[#All],[Sektorkode]],1,0)),M227,""))</f>
        <v/>
      </c>
      <c r="Q227" s="120" t="str">
        <f>IF(OR(P227="",P227=0),"",IF(ISERROR(VLOOKUP(P227+0,Tabell3[[#All],[Næringskode]],1,0)),P227,""))</f>
        <v/>
      </c>
      <c r="T227" s="120" t="str">
        <f>IF(OR(S227="",S227=0),"",IF(ISERROR(VLOOKUP(S227+0,Tabell8[[#All],[Hovedtype sikkerhet (kategori 1 – 6)]],1,0)),S227,""))</f>
        <v/>
      </c>
      <c r="W227" s="120" t="str">
        <f>IF(OR(V227="",V227=0),"",IF(ISERROR(VLOOKUP(V227+0,Tabell10[[#All],[Segment næringseiendomsengasjementer]],1,0)),V227,""))</f>
        <v/>
      </c>
      <c r="Z227" s="120" t="str">
        <f>IF(OR(Y227="",Y227=0),"",IF(ISERROR(VLOOKUP(Y227+0,Tabell11[[#All],[SMB rabatt]],1,0)),Y227,""))</f>
        <v/>
      </c>
      <c r="AC227" s="120" t="str">
        <f>IF(OR(AB227="",AB227=0),"",IF(ISERROR(VLOOKUP(AB227+0,Tabell12[[#All],[Størrelsesparameter]],1,0)),AB227,""))</f>
        <v/>
      </c>
    </row>
    <row r="228" spans="3:29" ht="14.5">
      <c r="C228" s="8">
        <v>23110</v>
      </c>
      <c r="D228" s="8"/>
      <c r="E228" s="8"/>
      <c r="F228" s="8"/>
      <c r="G228" s="8"/>
      <c r="H228" s="8"/>
      <c r="I228" s="8"/>
      <c r="J228" s="8"/>
      <c r="K228" s="8"/>
      <c r="N228" s="120" t="str">
        <f>IF(OR(M228="",M228=0),"",IF(ISERROR(VLOOKUP(M228+0,Tabell16[[#All],[Sektorkode]],1,0)),M228,""))</f>
        <v/>
      </c>
      <c r="Q228" s="120" t="str">
        <f>IF(OR(P228="",P228=0),"",IF(ISERROR(VLOOKUP(P228+0,Tabell3[[#All],[Næringskode]],1,0)),P228,""))</f>
        <v/>
      </c>
      <c r="T228" s="120" t="str">
        <f>IF(OR(S228="",S228=0),"",IF(ISERROR(VLOOKUP(S228+0,Tabell8[[#All],[Hovedtype sikkerhet (kategori 1 – 6)]],1,0)),S228,""))</f>
        <v/>
      </c>
      <c r="W228" s="120" t="str">
        <f>IF(OR(V228="",V228=0),"",IF(ISERROR(VLOOKUP(V228+0,Tabell10[[#All],[Segment næringseiendomsengasjementer]],1,0)),V228,""))</f>
        <v/>
      </c>
      <c r="Z228" s="120" t="str">
        <f>IF(OR(Y228="",Y228=0),"",IF(ISERROR(VLOOKUP(Y228+0,Tabell11[[#All],[SMB rabatt]],1,0)),Y228,""))</f>
        <v/>
      </c>
      <c r="AC228" s="120" t="str">
        <f>IF(OR(AB228="",AB228=0),"",IF(ISERROR(VLOOKUP(AB228+0,Tabell12[[#All],[Størrelsesparameter]],1,0)),AB228,""))</f>
        <v/>
      </c>
    </row>
    <row r="229" spans="3:29" ht="14.5">
      <c r="C229" s="8">
        <v>23120</v>
      </c>
      <c r="D229" s="8"/>
      <c r="E229" s="8"/>
      <c r="F229" s="8"/>
      <c r="G229" s="8"/>
      <c r="H229" s="8"/>
      <c r="I229" s="8"/>
      <c r="J229" s="8"/>
      <c r="K229" s="8"/>
      <c r="N229" s="120" t="str">
        <f>IF(OR(M229="",M229=0),"",IF(ISERROR(VLOOKUP(M229+0,Tabell16[[#All],[Sektorkode]],1,0)),M229,""))</f>
        <v/>
      </c>
      <c r="Q229" s="120" t="str">
        <f>IF(OR(P229="",P229=0),"",IF(ISERROR(VLOOKUP(P229+0,Tabell3[[#All],[Næringskode]],1,0)),P229,""))</f>
        <v/>
      </c>
      <c r="T229" s="120" t="str">
        <f>IF(OR(S229="",S229=0),"",IF(ISERROR(VLOOKUP(S229+0,Tabell8[[#All],[Hovedtype sikkerhet (kategori 1 – 6)]],1,0)),S229,""))</f>
        <v/>
      </c>
      <c r="W229" s="120" t="str">
        <f>IF(OR(V229="",V229=0),"",IF(ISERROR(VLOOKUP(V229+0,Tabell10[[#All],[Segment næringseiendomsengasjementer]],1,0)),V229,""))</f>
        <v/>
      </c>
      <c r="Z229" s="120" t="str">
        <f>IF(OR(Y229="",Y229=0),"",IF(ISERROR(VLOOKUP(Y229+0,Tabell11[[#All],[SMB rabatt]],1,0)),Y229,""))</f>
        <v/>
      </c>
      <c r="AC229" s="120" t="str">
        <f>IF(OR(AB229="",AB229=0),"",IF(ISERROR(VLOOKUP(AB229+0,Tabell12[[#All],[Størrelsesparameter]],1,0)),AB229,""))</f>
        <v/>
      </c>
    </row>
    <row r="230" spans="3:29" ht="14.5">
      <c r="C230" s="8">
        <v>23130</v>
      </c>
      <c r="D230" s="8"/>
      <c r="E230" s="8"/>
      <c r="F230" s="8"/>
      <c r="G230" s="8"/>
      <c r="H230" s="8"/>
      <c r="I230" s="8"/>
      <c r="J230" s="8"/>
      <c r="K230" s="8"/>
      <c r="N230" s="120" t="str">
        <f>IF(OR(M230="",M230=0),"",IF(ISERROR(VLOOKUP(M230+0,Tabell16[[#All],[Sektorkode]],1,0)),M230,""))</f>
        <v/>
      </c>
      <c r="Q230" s="120" t="str">
        <f>IF(OR(P230="",P230=0),"",IF(ISERROR(VLOOKUP(P230+0,Tabell3[[#All],[Næringskode]],1,0)),P230,""))</f>
        <v/>
      </c>
      <c r="T230" s="120" t="str">
        <f>IF(OR(S230="",S230=0),"",IF(ISERROR(VLOOKUP(S230+0,Tabell8[[#All],[Hovedtype sikkerhet (kategori 1 – 6)]],1,0)),S230,""))</f>
        <v/>
      </c>
      <c r="W230" s="120" t="str">
        <f>IF(OR(V230="",V230=0),"",IF(ISERROR(VLOOKUP(V230+0,Tabell10[[#All],[Segment næringseiendomsengasjementer]],1,0)),V230,""))</f>
        <v/>
      </c>
      <c r="Z230" s="120" t="str">
        <f>IF(OR(Y230="",Y230=0),"",IF(ISERROR(VLOOKUP(Y230+0,Tabell11[[#All],[SMB rabatt]],1,0)),Y230,""))</f>
        <v/>
      </c>
      <c r="AC230" s="120" t="str">
        <f>IF(OR(AB230="",AB230=0),"",IF(ISERROR(VLOOKUP(AB230+0,Tabell12[[#All],[Størrelsesparameter]],1,0)),AB230,""))</f>
        <v/>
      </c>
    </row>
    <row r="231" spans="3:29" ht="14.5">
      <c r="C231" s="8">
        <v>23140</v>
      </c>
      <c r="D231" s="8"/>
      <c r="E231" s="8"/>
      <c r="F231" s="8"/>
      <c r="G231" s="8"/>
      <c r="H231" s="8"/>
      <c r="I231" s="8"/>
      <c r="J231" s="8"/>
      <c r="K231" s="8"/>
      <c r="N231" s="120" t="str">
        <f>IF(OR(M231="",M231=0),"",IF(ISERROR(VLOOKUP(M231+0,Tabell16[[#All],[Sektorkode]],1,0)),M231,""))</f>
        <v/>
      </c>
      <c r="Q231" s="120" t="str">
        <f>IF(OR(P231="",P231=0),"",IF(ISERROR(VLOOKUP(P231+0,Tabell3[[#All],[Næringskode]],1,0)),P231,""))</f>
        <v/>
      </c>
      <c r="T231" s="120" t="str">
        <f>IF(OR(S231="",S231=0),"",IF(ISERROR(VLOOKUP(S231+0,Tabell8[[#All],[Hovedtype sikkerhet (kategori 1 – 6)]],1,0)),S231,""))</f>
        <v/>
      </c>
      <c r="W231" s="120" t="str">
        <f>IF(OR(V231="",V231=0),"",IF(ISERROR(VLOOKUP(V231+0,Tabell10[[#All],[Segment næringseiendomsengasjementer]],1,0)),V231,""))</f>
        <v/>
      </c>
      <c r="Z231" s="120" t="str">
        <f>IF(OR(Y231="",Y231=0),"",IF(ISERROR(VLOOKUP(Y231+0,Tabell11[[#All],[SMB rabatt]],1,0)),Y231,""))</f>
        <v/>
      </c>
      <c r="AC231" s="120" t="str">
        <f>IF(OR(AB231="",AB231=0),"",IF(ISERROR(VLOOKUP(AB231+0,Tabell12[[#All],[Størrelsesparameter]],1,0)),AB231,""))</f>
        <v/>
      </c>
    </row>
    <row r="232" spans="3:29" ht="14.5">
      <c r="C232" s="8">
        <v>23150</v>
      </c>
      <c r="D232" s="8"/>
      <c r="E232" s="8"/>
      <c r="F232" s="8"/>
      <c r="G232" s="8"/>
      <c r="H232" s="8"/>
      <c r="I232" s="8"/>
      <c r="J232" s="8"/>
      <c r="K232" s="8"/>
      <c r="N232" s="120" t="str">
        <f>IF(OR(M232="",M232=0),"",IF(ISERROR(VLOOKUP(M232+0,Tabell16[[#All],[Sektorkode]],1,0)),M232,""))</f>
        <v/>
      </c>
      <c r="Q232" s="120" t="str">
        <f>IF(OR(P232="",P232=0),"",IF(ISERROR(VLOOKUP(P232+0,Tabell3[[#All],[Næringskode]],1,0)),P232,""))</f>
        <v/>
      </c>
      <c r="T232" s="120" t="str">
        <f>IF(OR(S232="",S232=0),"",IF(ISERROR(VLOOKUP(S232+0,Tabell8[[#All],[Hovedtype sikkerhet (kategori 1 – 6)]],1,0)),S232,""))</f>
        <v/>
      </c>
      <c r="W232" s="120" t="str">
        <f>IF(OR(V232="",V232=0),"",IF(ISERROR(VLOOKUP(V232+0,Tabell10[[#All],[Segment næringseiendomsengasjementer]],1,0)),V232,""))</f>
        <v/>
      </c>
      <c r="Z232" s="120" t="str">
        <f>IF(OR(Y232="",Y232=0),"",IF(ISERROR(VLOOKUP(Y232+0,Tabell11[[#All],[SMB rabatt]],1,0)),Y232,""))</f>
        <v/>
      </c>
      <c r="AC232" s="120" t="str">
        <f>IF(OR(AB232="",AB232=0),"",IF(ISERROR(VLOOKUP(AB232+0,Tabell12[[#All],[Størrelsesparameter]],1,0)),AB232,""))</f>
        <v/>
      </c>
    </row>
    <row r="233" spans="3:29" ht="14.5">
      <c r="C233" s="8">
        <v>23200</v>
      </c>
      <c r="D233" s="8"/>
      <c r="E233" s="8"/>
      <c r="F233" s="8"/>
      <c r="G233" s="8"/>
      <c r="H233" s="8"/>
      <c r="I233" s="8"/>
      <c r="J233" s="8"/>
      <c r="K233" s="8"/>
      <c r="N233" s="120" t="str">
        <f>IF(OR(M233="",M233=0),"",IF(ISERROR(VLOOKUP(M233+0,Tabell16[[#All],[Sektorkode]],1,0)),M233,""))</f>
        <v/>
      </c>
      <c r="Q233" s="120" t="str">
        <f>IF(OR(P233="",P233=0),"",IF(ISERROR(VLOOKUP(P233+0,Tabell3[[#All],[Næringskode]],1,0)),P233,""))</f>
        <v/>
      </c>
      <c r="T233" s="120" t="str">
        <f>IF(OR(S233="",S233=0),"",IF(ISERROR(VLOOKUP(S233+0,Tabell8[[#All],[Hovedtype sikkerhet (kategori 1 – 6)]],1,0)),S233,""))</f>
        <v/>
      </c>
      <c r="W233" s="120" t="str">
        <f>IF(OR(V233="",V233=0),"",IF(ISERROR(VLOOKUP(V233+0,Tabell10[[#All],[Segment næringseiendomsengasjementer]],1,0)),V233,""))</f>
        <v/>
      </c>
      <c r="Z233" s="120" t="str">
        <f>IF(OR(Y233="",Y233=0),"",IF(ISERROR(VLOOKUP(Y233+0,Tabell11[[#All],[SMB rabatt]],1,0)),Y233,""))</f>
        <v/>
      </c>
      <c r="AC233" s="120" t="str">
        <f>IF(OR(AB233="",AB233=0),"",IF(ISERROR(VLOOKUP(AB233+0,Tabell12[[#All],[Størrelsesparameter]],1,0)),AB233,""))</f>
        <v/>
      </c>
    </row>
    <row r="234" spans="3:29" ht="14.5">
      <c r="C234" s="8">
        <v>23310</v>
      </c>
      <c r="D234" s="8"/>
      <c r="E234" s="8"/>
      <c r="F234" s="8"/>
      <c r="G234" s="8"/>
      <c r="H234" s="8"/>
      <c r="I234" s="8"/>
      <c r="J234" s="8"/>
      <c r="K234" s="8"/>
      <c r="N234" s="120" t="str">
        <f>IF(OR(M234="",M234=0),"",IF(ISERROR(VLOOKUP(M234+0,Tabell16[[#All],[Sektorkode]],1,0)),M234,""))</f>
        <v/>
      </c>
      <c r="Q234" s="120" t="str">
        <f>IF(OR(P234="",P234=0),"",IF(ISERROR(VLOOKUP(P234+0,Tabell3[[#All],[Næringskode]],1,0)),P234,""))</f>
        <v/>
      </c>
      <c r="T234" s="120" t="str">
        <f>IF(OR(S234="",S234=0),"",IF(ISERROR(VLOOKUP(S234+0,Tabell8[[#All],[Hovedtype sikkerhet (kategori 1 – 6)]],1,0)),S234,""))</f>
        <v/>
      </c>
      <c r="W234" s="120" t="str">
        <f>IF(OR(V234="",V234=0),"",IF(ISERROR(VLOOKUP(V234+0,Tabell10[[#All],[Segment næringseiendomsengasjementer]],1,0)),V234,""))</f>
        <v/>
      </c>
      <c r="Z234" s="120" t="str">
        <f>IF(OR(Y234="",Y234=0),"",IF(ISERROR(VLOOKUP(Y234+0,Tabell11[[#All],[SMB rabatt]],1,0)),Y234,""))</f>
        <v/>
      </c>
      <c r="AC234" s="120" t="str">
        <f>IF(OR(AB234="",AB234=0),"",IF(ISERROR(VLOOKUP(AB234+0,Tabell12[[#All],[Størrelsesparameter]],1,0)),AB234,""))</f>
        <v/>
      </c>
    </row>
    <row r="235" spans="3:29" ht="14.5">
      <c r="C235" s="8">
        <v>23320</v>
      </c>
      <c r="D235" s="8"/>
      <c r="E235" s="8"/>
      <c r="F235" s="8"/>
      <c r="G235" s="8"/>
      <c r="H235" s="8"/>
      <c r="I235" s="8"/>
      <c r="J235" s="8"/>
      <c r="K235" s="8"/>
      <c r="N235" s="120" t="str">
        <f>IF(OR(M235="",M235=0),"",IF(ISERROR(VLOOKUP(M235+0,Tabell16[[#All],[Sektorkode]],1,0)),M235,""))</f>
        <v/>
      </c>
      <c r="Q235" s="120" t="str">
        <f>IF(OR(P235="",P235=0),"",IF(ISERROR(VLOOKUP(P235+0,Tabell3[[#All],[Næringskode]],1,0)),P235,""))</f>
        <v/>
      </c>
      <c r="T235" s="120" t="str">
        <f>IF(OR(S235="",S235=0),"",IF(ISERROR(VLOOKUP(S235+0,Tabell8[[#All],[Hovedtype sikkerhet (kategori 1 – 6)]],1,0)),S235,""))</f>
        <v/>
      </c>
      <c r="W235" s="120" t="str">
        <f>IF(OR(V235="",V235=0),"",IF(ISERROR(VLOOKUP(V235+0,Tabell10[[#All],[Segment næringseiendomsengasjementer]],1,0)),V235,""))</f>
        <v/>
      </c>
      <c r="Z235" s="120" t="str">
        <f>IF(OR(Y235="",Y235=0),"",IF(ISERROR(VLOOKUP(Y235+0,Tabell11[[#All],[SMB rabatt]],1,0)),Y235,""))</f>
        <v/>
      </c>
      <c r="AC235" s="120" t="str">
        <f>IF(OR(AB235="",AB235=0),"",IF(ISERROR(VLOOKUP(AB235+0,Tabell12[[#All],[Størrelsesparameter]],1,0)),AB235,""))</f>
        <v/>
      </c>
    </row>
    <row r="236" spans="3:29" ht="14.5">
      <c r="C236" s="8">
        <v>23410</v>
      </c>
      <c r="D236" s="8"/>
      <c r="E236" s="8"/>
      <c r="F236" s="8"/>
      <c r="G236" s="8"/>
      <c r="H236" s="8"/>
      <c r="I236" s="8"/>
      <c r="J236" s="8"/>
      <c r="K236" s="8"/>
      <c r="N236" s="120" t="str">
        <f>IF(OR(M236="",M236=0),"",IF(ISERROR(VLOOKUP(M236+0,Tabell16[[#All],[Sektorkode]],1,0)),M236,""))</f>
        <v/>
      </c>
      <c r="Q236" s="120" t="str">
        <f>IF(OR(P236="",P236=0),"",IF(ISERROR(VLOOKUP(P236+0,Tabell3[[#All],[Næringskode]],1,0)),P236,""))</f>
        <v/>
      </c>
      <c r="T236" s="120" t="str">
        <f>IF(OR(S236="",S236=0),"",IF(ISERROR(VLOOKUP(S236+0,Tabell8[[#All],[Hovedtype sikkerhet (kategori 1 – 6)]],1,0)),S236,""))</f>
        <v/>
      </c>
      <c r="W236" s="120" t="str">
        <f>IF(OR(V236="",V236=0),"",IF(ISERROR(VLOOKUP(V236+0,Tabell10[[#All],[Segment næringseiendomsengasjementer]],1,0)),V236,""))</f>
        <v/>
      </c>
      <c r="Z236" s="120" t="str">
        <f>IF(OR(Y236="",Y236=0),"",IF(ISERROR(VLOOKUP(Y236+0,Tabell11[[#All],[SMB rabatt]],1,0)),Y236,""))</f>
        <v/>
      </c>
      <c r="AC236" s="120" t="str">
        <f>IF(OR(AB236="",AB236=0),"",IF(ISERROR(VLOOKUP(AB236+0,Tabell12[[#All],[Størrelsesparameter]],1,0)),AB236,""))</f>
        <v/>
      </c>
    </row>
    <row r="237" spans="3:29" ht="14.5">
      <c r="C237" s="8">
        <v>23420</v>
      </c>
      <c r="D237" s="8"/>
      <c r="E237" s="8"/>
      <c r="F237" s="8"/>
      <c r="G237" s="8"/>
      <c r="H237" s="8"/>
      <c r="I237" s="8"/>
      <c r="J237" s="8"/>
      <c r="K237" s="8"/>
      <c r="N237" s="120" t="str">
        <f>IF(OR(M237="",M237=0),"",IF(ISERROR(VLOOKUP(M237+0,Tabell16[[#All],[Sektorkode]],1,0)),M237,""))</f>
        <v/>
      </c>
      <c r="Q237" s="120" t="str">
        <f>IF(OR(P237="",P237=0),"",IF(ISERROR(VLOOKUP(P237+0,Tabell3[[#All],[Næringskode]],1,0)),P237,""))</f>
        <v/>
      </c>
      <c r="T237" s="120" t="str">
        <f>IF(OR(S237="",S237=0),"",IF(ISERROR(VLOOKUP(S237+0,Tabell8[[#All],[Hovedtype sikkerhet (kategori 1 – 6)]],1,0)),S237,""))</f>
        <v/>
      </c>
      <c r="W237" s="120" t="str">
        <f>IF(OR(V237="",V237=0),"",IF(ISERROR(VLOOKUP(V237+0,Tabell10[[#All],[Segment næringseiendomsengasjementer]],1,0)),V237,""))</f>
        <v/>
      </c>
      <c r="Z237" s="120" t="str">
        <f>IF(OR(Y237="",Y237=0),"",IF(ISERROR(VLOOKUP(Y237+0,Tabell11[[#All],[SMB rabatt]],1,0)),Y237,""))</f>
        <v/>
      </c>
      <c r="AC237" s="120" t="str">
        <f>IF(OR(AB237="",AB237=0),"",IF(ISERROR(VLOOKUP(AB237+0,Tabell12[[#All],[Størrelsesparameter]],1,0)),AB237,""))</f>
        <v/>
      </c>
    </row>
    <row r="238" spans="3:29" ht="14.5">
      <c r="C238" s="8">
        <v>23430</v>
      </c>
      <c r="D238" s="8"/>
      <c r="E238" s="8"/>
      <c r="F238" s="8"/>
      <c r="G238" s="8"/>
      <c r="H238" s="8"/>
      <c r="I238" s="8"/>
      <c r="J238" s="8"/>
      <c r="K238" s="8"/>
      <c r="N238" s="120" t="str">
        <f>IF(OR(M238="",M238=0),"",IF(ISERROR(VLOOKUP(M238+0,Tabell16[[#All],[Sektorkode]],1,0)),M238,""))</f>
        <v/>
      </c>
      <c r="Q238" s="120" t="str">
        <f>IF(OR(P238="",P238=0),"",IF(ISERROR(VLOOKUP(P238+0,Tabell3[[#All],[Næringskode]],1,0)),P238,""))</f>
        <v/>
      </c>
      <c r="T238" s="120" t="str">
        <f>IF(OR(S238="",S238=0),"",IF(ISERROR(VLOOKUP(S238+0,Tabell8[[#All],[Hovedtype sikkerhet (kategori 1 – 6)]],1,0)),S238,""))</f>
        <v/>
      </c>
      <c r="W238" s="120" t="str">
        <f>IF(OR(V238="",V238=0),"",IF(ISERROR(VLOOKUP(V238+0,Tabell10[[#All],[Segment næringseiendomsengasjementer]],1,0)),V238,""))</f>
        <v/>
      </c>
      <c r="Z238" s="120" t="str">
        <f>IF(OR(Y238="",Y238=0),"",IF(ISERROR(VLOOKUP(Y238+0,Tabell11[[#All],[SMB rabatt]],1,0)),Y238,""))</f>
        <v/>
      </c>
      <c r="AC238" s="120" t="str">
        <f>IF(OR(AB238="",AB238=0),"",IF(ISERROR(VLOOKUP(AB238+0,Tabell12[[#All],[Størrelsesparameter]],1,0)),AB238,""))</f>
        <v/>
      </c>
    </row>
    <row r="239" spans="3:29" ht="14.5">
      <c r="C239" s="8">
        <v>23440</v>
      </c>
      <c r="D239" s="8"/>
      <c r="E239" s="8"/>
      <c r="F239" s="8"/>
      <c r="G239" s="8"/>
      <c r="H239" s="8"/>
      <c r="I239" s="8"/>
      <c r="J239" s="8"/>
      <c r="K239" s="8"/>
      <c r="N239" s="120" t="str">
        <f>IF(OR(M239="",M239=0),"",IF(ISERROR(VLOOKUP(M239+0,Tabell16[[#All],[Sektorkode]],1,0)),M239,""))</f>
        <v/>
      </c>
      <c r="Q239" s="120" t="str">
        <f>IF(OR(P239="",P239=0),"",IF(ISERROR(VLOOKUP(P239+0,Tabell3[[#All],[Næringskode]],1,0)),P239,""))</f>
        <v/>
      </c>
      <c r="T239" s="120" t="str">
        <f>IF(OR(S239="",S239=0),"",IF(ISERROR(VLOOKUP(S239+0,Tabell8[[#All],[Hovedtype sikkerhet (kategori 1 – 6)]],1,0)),S239,""))</f>
        <v/>
      </c>
      <c r="W239" s="120" t="str">
        <f>IF(OR(V239="",V239=0),"",IF(ISERROR(VLOOKUP(V239+0,Tabell10[[#All],[Segment næringseiendomsengasjementer]],1,0)),V239,""))</f>
        <v/>
      </c>
      <c r="Z239" s="120" t="str">
        <f>IF(OR(Y239="",Y239=0),"",IF(ISERROR(VLOOKUP(Y239+0,Tabell11[[#All],[SMB rabatt]],1,0)),Y239,""))</f>
        <v/>
      </c>
      <c r="AC239" s="120" t="str">
        <f>IF(OR(AB239="",AB239=0),"",IF(ISERROR(VLOOKUP(AB239+0,Tabell12[[#All],[Størrelsesparameter]],1,0)),AB239,""))</f>
        <v/>
      </c>
    </row>
    <row r="240" spans="3:29" ht="14.5">
      <c r="C240" s="8">
        <v>23450</v>
      </c>
      <c r="D240" s="8"/>
      <c r="E240" s="8"/>
      <c r="F240" s="8"/>
      <c r="G240" s="8"/>
      <c r="H240" s="8"/>
      <c r="I240" s="8"/>
      <c r="J240" s="8"/>
      <c r="K240" s="8"/>
      <c r="N240" s="120" t="str">
        <f>IF(OR(M240="",M240=0),"",IF(ISERROR(VLOOKUP(M240+0,Tabell16[[#All],[Sektorkode]],1,0)),M240,""))</f>
        <v/>
      </c>
      <c r="Q240" s="120" t="str">
        <f>IF(OR(P240="",P240=0),"",IF(ISERROR(VLOOKUP(P240+0,Tabell3[[#All],[Næringskode]],1,0)),P240,""))</f>
        <v/>
      </c>
      <c r="T240" s="120" t="str">
        <f>IF(OR(S240="",S240=0),"",IF(ISERROR(VLOOKUP(S240+0,Tabell8[[#All],[Hovedtype sikkerhet (kategori 1 – 6)]],1,0)),S240,""))</f>
        <v/>
      </c>
      <c r="W240" s="120" t="str">
        <f>IF(OR(V240="",V240=0),"",IF(ISERROR(VLOOKUP(V240+0,Tabell10[[#All],[Segment næringseiendomsengasjementer]],1,0)),V240,""))</f>
        <v/>
      </c>
      <c r="Z240" s="120" t="str">
        <f>IF(OR(Y240="",Y240=0),"",IF(ISERROR(VLOOKUP(Y240+0,Tabell11[[#All],[SMB rabatt]],1,0)),Y240,""))</f>
        <v/>
      </c>
      <c r="AC240" s="120" t="str">
        <f>IF(OR(AB240="",AB240=0),"",IF(ISERROR(VLOOKUP(AB240+0,Tabell12[[#All],[Størrelsesparameter]],1,0)),AB240,""))</f>
        <v/>
      </c>
    </row>
    <row r="241" spans="3:29" ht="14.5">
      <c r="C241" s="8">
        <v>23510</v>
      </c>
      <c r="D241" s="8"/>
      <c r="E241" s="8"/>
      <c r="F241" s="8"/>
      <c r="G241" s="8"/>
      <c r="H241" s="8"/>
      <c r="I241" s="8"/>
      <c r="J241" s="8"/>
      <c r="K241" s="8"/>
      <c r="N241" s="120" t="str">
        <f>IF(OR(M241="",M241=0),"",IF(ISERROR(VLOOKUP(M241+0,Tabell16[[#All],[Sektorkode]],1,0)),M241,""))</f>
        <v/>
      </c>
      <c r="Q241" s="120" t="str">
        <f>IF(OR(P241="",P241=0),"",IF(ISERROR(VLOOKUP(P241+0,Tabell3[[#All],[Næringskode]],1,0)),P241,""))</f>
        <v/>
      </c>
      <c r="T241" s="120" t="str">
        <f>IF(OR(S241="",S241=0),"",IF(ISERROR(VLOOKUP(S241+0,Tabell8[[#All],[Hovedtype sikkerhet (kategori 1 – 6)]],1,0)),S241,""))</f>
        <v/>
      </c>
      <c r="W241" s="120" t="str">
        <f>IF(OR(V241="",V241=0),"",IF(ISERROR(VLOOKUP(V241+0,Tabell10[[#All],[Segment næringseiendomsengasjementer]],1,0)),V241,""))</f>
        <v/>
      </c>
      <c r="Z241" s="120" t="str">
        <f>IF(OR(Y241="",Y241=0),"",IF(ISERROR(VLOOKUP(Y241+0,Tabell11[[#All],[SMB rabatt]],1,0)),Y241,""))</f>
        <v/>
      </c>
      <c r="AC241" s="120" t="str">
        <f>IF(OR(AB241="",AB241=0),"",IF(ISERROR(VLOOKUP(AB241+0,Tabell12[[#All],[Størrelsesparameter]],1,0)),AB241,""))</f>
        <v/>
      </c>
    </row>
    <row r="242" spans="3:29" ht="14.5">
      <c r="C242" s="8">
        <v>23520</v>
      </c>
      <c r="D242" s="8"/>
      <c r="E242" s="8"/>
      <c r="F242" s="8"/>
      <c r="G242" s="8"/>
      <c r="H242" s="8"/>
      <c r="I242" s="8"/>
      <c r="J242" s="8"/>
      <c r="K242" s="8"/>
      <c r="N242" s="120" t="str">
        <f>IF(OR(M242="",M242=0),"",IF(ISERROR(VLOOKUP(M242+0,Tabell16[[#All],[Sektorkode]],1,0)),M242,""))</f>
        <v/>
      </c>
      <c r="Q242" s="120" t="str">
        <f>IF(OR(P242="",P242=0),"",IF(ISERROR(VLOOKUP(P242+0,Tabell3[[#All],[Næringskode]],1,0)),P242,""))</f>
        <v/>
      </c>
      <c r="T242" s="120" t="str">
        <f>IF(OR(S242="",S242=0),"",IF(ISERROR(VLOOKUP(S242+0,Tabell8[[#All],[Hovedtype sikkerhet (kategori 1 – 6)]],1,0)),S242,""))</f>
        <v/>
      </c>
      <c r="W242" s="120" t="str">
        <f>IF(OR(V242="",V242=0),"",IF(ISERROR(VLOOKUP(V242+0,Tabell10[[#All],[Segment næringseiendomsengasjementer]],1,0)),V242,""))</f>
        <v/>
      </c>
      <c r="Z242" s="120" t="str">
        <f>IF(OR(Y242="",Y242=0),"",IF(ISERROR(VLOOKUP(Y242+0,Tabell11[[#All],[SMB rabatt]],1,0)),Y242,""))</f>
        <v/>
      </c>
      <c r="AC242" s="120" t="str">
        <f>IF(OR(AB242="",AB242=0),"",IF(ISERROR(VLOOKUP(AB242+0,Tabell12[[#All],[Størrelsesparameter]],1,0)),AB242,""))</f>
        <v/>
      </c>
    </row>
    <row r="243" spans="3:29" ht="14.5">
      <c r="C243" s="8">
        <v>23610</v>
      </c>
      <c r="D243" s="8"/>
      <c r="E243" s="8"/>
      <c r="F243" s="8"/>
      <c r="G243" s="8"/>
      <c r="H243" s="8"/>
      <c r="I243" s="8"/>
      <c r="J243" s="8"/>
      <c r="K243" s="8"/>
      <c r="N243" s="120" t="str">
        <f>IF(OR(M243="",M243=0),"",IF(ISERROR(VLOOKUP(M243+0,Tabell16[[#All],[Sektorkode]],1,0)),M243,""))</f>
        <v/>
      </c>
      <c r="Q243" s="120" t="str">
        <f>IF(OR(P243="",P243=0),"",IF(ISERROR(VLOOKUP(P243+0,Tabell3[[#All],[Næringskode]],1,0)),P243,""))</f>
        <v/>
      </c>
      <c r="T243" s="120" t="str">
        <f>IF(OR(S243="",S243=0),"",IF(ISERROR(VLOOKUP(S243+0,Tabell8[[#All],[Hovedtype sikkerhet (kategori 1 – 6)]],1,0)),S243,""))</f>
        <v/>
      </c>
      <c r="W243" s="120" t="str">
        <f>IF(OR(V243="",V243=0),"",IF(ISERROR(VLOOKUP(V243+0,Tabell10[[#All],[Segment næringseiendomsengasjementer]],1,0)),V243,""))</f>
        <v/>
      </c>
      <c r="Z243" s="120" t="str">
        <f>IF(OR(Y243="",Y243=0),"",IF(ISERROR(VLOOKUP(Y243+0,Tabell11[[#All],[SMB rabatt]],1,0)),Y243,""))</f>
        <v/>
      </c>
      <c r="AC243" s="120" t="str">
        <f>IF(OR(AB243="",AB243=0),"",IF(ISERROR(VLOOKUP(AB243+0,Tabell12[[#All],[Størrelsesparameter]],1,0)),AB243,""))</f>
        <v/>
      </c>
    </row>
    <row r="244" spans="3:29" ht="14.5">
      <c r="C244" s="8">
        <v>23620</v>
      </c>
      <c r="D244" s="8"/>
      <c r="E244" s="8"/>
      <c r="F244" s="8"/>
      <c r="G244" s="8"/>
      <c r="H244" s="8"/>
      <c r="I244" s="8"/>
      <c r="J244" s="8"/>
      <c r="K244" s="8"/>
      <c r="N244" s="120" t="str">
        <f>IF(OR(M244="",M244=0),"",IF(ISERROR(VLOOKUP(M244+0,Tabell16[[#All],[Sektorkode]],1,0)),M244,""))</f>
        <v/>
      </c>
      <c r="Q244" s="120" t="str">
        <f>IF(OR(P244="",P244=0),"",IF(ISERROR(VLOOKUP(P244+0,Tabell3[[#All],[Næringskode]],1,0)),P244,""))</f>
        <v/>
      </c>
      <c r="T244" s="120" t="str">
        <f>IF(OR(S244="",S244=0),"",IF(ISERROR(VLOOKUP(S244+0,Tabell8[[#All],[Hovedtype sikkerhet (kategori 1 – 6)]],1,0)),S244,""))</f>
        <v/>
      </c>
      <c r="W244" s="120" t="str">
        <f>IF(OR(V244="",V244=0),"",IF(ISERROR(VLOOKUP(V244+0,Tabell10[[#All],[Segment næringseiendomsengasjementer]],1,0)),V244,""))</f>
        <v/>
      </c>
      <c r="Z244" s="120" t="str">
        <f>IF(OR(Y244="",Y244=0),"",IF(ISERROR(VLOOKUP(Y244+0,Tabell11[[#All],[SMB rabatt]],1,0)),Y244,""))</f>
        <v/>
      </c>
      <c r="AC244" s="120" t="str">
        <f>IF(OR(AB244="",AB244=0),"",IF(ISERROR(VLOOKUP(AB244+0,Tabell12[[#All],[Størrelsesparameter]],1,0)),AB244,""))</f>
        <v/>
      </c>
    </row>
    <row r="245" spans="3:29" ht="14.5">
      <c r="C245" s="8">
        <v>23630</v>
      </c>
      <c r="D245" s="8"/>
      <c r="E245" s="8"/>
      <c r="F245" s="8"/>
      <c r="G245" s="8"/>
      <c r="H245" s="8"/>
      <c r="I245" s="8"/>
      <c r="J245" s="8"/>
      <c r="K245" s="8"/>
      <c r="N245" s="120" t="str">
        <f>IF(OR(M245="",M245=0),"",IF(ISERROR(VLOOKUP(M245+0,Tabell16[[#All],[Sektorkode]],1,0)),M245,""))</f>
        <v/>
      </c>
      <c r="Q245" s="120" t="str">
        <f>IF(OR(P245="",P245=0),"",IF(ISERROR(VLOOKUP(P245+0,Tabell3[[#All],[Næringskode]],1,0)),P245,""))</f>
        <v/>
      </c>
      <c r="T245" s="120" t="str">
        <f>IF(OR(S245="",S245=0),"",IF(ISERROR(VLOOKUP(S245+0,Tabell8[[#All],[Hovedtype sikkerhet (kategori 1 – 6)]],1,0)),S245,""))</f>
        <v/>
      </c>
      <c r="W245" s="120" t="str">
        <f>IF(OR(V245="",V245=0),"",IF(ISERROR(VLOOKUP(V245+0,Tabell10[[#All],[Segment næringseiendomsengasjementer]],1,0)),V245,""))</f>
        <v/>
      </c>
      <c r="Z245" s="120" t="str">
        <f>IF(OR(Y245="",Y245=0),"",IF(ISERROR(VLOOKUP(Y245+0,Tabell11[[#All],[SMB rabatt]],1,0)),Y245,""))</f>
        <v/>
      </c>
      <c r="AC245" s="120" t="str">
        <f>IF(OR(AB245="",AB245=0),"",IF(ISERROR(VLOOKUP(AB245+0,Tabell12[[#All],[Størrelsesparameter]],1,0)),AB245,""))</f>
        <v/>
      </c>
    </row>
    <row r="246" spans="3:29" ht="14.5">
      <c r="C246" s="8">
        <v>23640</v>
      </c>
      <c r="D246" s="8"/>
      <c r="E246" s="8"/>
      <c r="F246" s="8"/>
      <c r="G246" s="8"/>
      <c r="H246" s="8"/>
      <c r="I246" s="8"/>
      <c r="J246" s="8"/>
      <c r="K246" s="8"/>
      <c r="N246" s="120" t="str">
        <f>IF(OR(M246="",M246=0),"",IF(ISERROR(VLOOKUP(M246+0,Tabell16[[#All],[Sektorkode]],1,0)),M246,""))</f>
        <v/>
      </c>
      <c r="Q246" s="120" t="str">
        <f>IF(OR(P246="",P246=0),"",IF(ISERROR(VLOOKUP(P246+0,Tabell3[[#All],[Næringskode]],1,0)),P246,""))</f>
        <v/>
      </c>
      <c r="T246" s="120" t="str">
        <f>IF(OR(S246="",S246=0),"",IF(ISERROR(VLOOKUP(S246+0,Tabell8[[#All],[Hovedtype sikkerhet (kategori 1 – 6)]],1,0)),S246,""))</f>
        <v/>
      </c>
      <c r="W246" s="120" t="str">
        <f>IF(OR(V246="",V246=0),"",IF(ISERROR(VLOOKUP(V246+0,Tabell10[[#All],[Segment næringseiendomsengasjementer]],1,0)),V246,""))</f>
        <v/>
      </c>
      <c r="Z246" s="120" t="str">
        <f>IF(OR(Y246="",Y246=0),"",IF(ISERROR(VLOOKUP(Y246+0,Tabell11[[#All],[SMB rabatt]],1,0)),Y246,""))</f>
        <v/>
      </c>
      <c r="AC246" s="120" t="str">
        <f>IF(OR(AB246="",AB246=0),"",IF(ISERROR(VLOOKUP(AB246+0,Tabell12[[#All],[Størrelsesparameter]],1,0)),AB246,""))</f>
        <v/>
      </c>
    </row>
    <row r="247" spans="3:29" ht="14.5">
      <c r="C247" s="8">
        <v>23650</v>
      </c>
      <c r="D247" s="8"/>
      <c r="E247" s="8"/>
      <c r="F247" s="8"/>
      <c r="G247" s="8"/>
      <c r="H247" s="8"/>
      <c r="I247" s="8"/>
      <c r="J247" s="8"/>
      <c r="K247" s="8"/>
      <c r="N247" s="120" t="str">
        <f>IF(OR(M247="",M247=0),"",IF(ISERROR(VLOOKUP(M247+0,Tabell16[[#All],[Sektorkode]],1,0)),M247,""))</f>
        <v/>
      </c>
      <c r="Q247" s="120" t="str">
        <f>IF(OR(P247="",P247=0),"",IF(ISERROR(VLOOKUP(P247+0,Tabell3[[#All],[Næringskode]],1,0)),P247,""))</f>
        <v/>
      </c>
      <c r="T247" s="120" t="str">
        <f>IF(OR(S247="",S247=0),"",IF(ISERROR(VLOOKUP(S247+0,Tabell8[[#All],[Hovedtype sikkerhet (kategori 1 – 6)]],1,0)),S247,""))</f>
        <v/>
      </c>
      <c r="W247" s="120" t="str">
        <f>IF(OR(V247="",V247=0),"",IF(ISERROR(VLOOKUP(V247+0,Tabell10[[#All],[Segment næringseiendomsengasjementer]],1,0)),V247,""))</f>
        <v/>
      </c>
      <c r="Z247" s="120" t="str">
        <f>IF(OR(Y247="",Y247=0),"",IF(ISERROR(VLOOKUP(Y247+0,Tabell11[[#All],[SMB rabatt]],1,0)),Y247,""))</f>
        <v/>
      </c>
      <c r="AC247" s="120" t="str">
        <f>IF(OR(AB247="",AB247=0),"",IF(ISERROR(VLOOKUP(AB247+0,Tabell12[[#All],[Størrelsesparameter]],1,0)),AB247,""))</f>
        <v/>
      </c>
    </row>
    <row r="248" spans="3:29" ht="14.5">
      <c r="C248" s="8">
        <v>23660</v>
      </c>
      <c r="D248" s="8"/>
      <c r="E248" s="8"/>
      <c r="F248" s="8"/>
      <c r="G248" s="8"/>
      <c r="H248" s="8"/>
      <c r="I248" s="8"/>
      <c r="J248" s="8"/>
      <c r="K248" s="8"/>
      <c r="N248" s="120" t="str">
        <f>IF(OR(M248="",M248=0),"",IF(ISERROR(VLOOKUP(M248+0,Tabell16[[#All],[Sektorkode]],1,0)),M248,""))</f>
        <v/>
      </c>
      <c r="Q248" s="120" t="str">
        <f>IF(OR(P248="",P248=0),"",IF(ISERROR(VLOOKUP(P248+0,Tabell3[[#All],[Næringskode]],1,0)),P248,""))</f>
        <v/>
      </c>
      <c r="T248" s="120" t="str">
        <f>IF(OR(S248="",S248=0),"",IF(ISERROR(VLOOKUP(S248+0,Tabell8[[#All],[Hovedtype sikkerhet (kategori 1 – 6)]],1,0)),S248,""))</f>
        <v/>
      </c>
      <c r="W248" s="120" t="str">
        <f>IF(OR(V248="",V248=0),"",IF(ISERROR(VLOOKUP(V248+0,Tabell10[[#All],[Segment næringseiendomsengasjementer]],1,0)),V248,""))</f>
        <v/>
      </c>
      <c r="Z248" s="120" t="str">
        <f>IF(OR(Y248="",Y248=0),"",IF(ISERROR(VLOOKUP(Y248+0,Tabell11[[#All],[SMB rabatt]],1,0)),Y248,""))</f>
        <v/>
      </c>
      <c r="AC248" s="120" t="str">
        <f>IF(OR(AB248="",AB248=0),"",IF(ISERROR(VLOOKUP(AB248+0,Tabell12[[#All],[Størrelsesparameter]],1,0)),AB248,""))</f>
        <v/>
      </c>
    </row>
    <row r="249" spans="3:29" ht="14.5">
      <c r="C249" s="8">
        <v>23660</v>
      </c>
      <c r="D249" s="8"/>
      <c r="E249" s="8"/>
      <c r="F249" s="8"/>
      <c r="G249" s="8"/>
      <c r="H249" s="8"/>
      <c r="I249" s="8"/>
      <c r="J249" s="8"/>
      <c r="K249" s="8"/>
      <c r="N249" s="120" t="str">
        <f>IF(OR(M249="",M249=0),"",IF(ISERROR(VLOOKUP(M249+0,Tabell16[[#All],[Sektorkode]],1,0)),M249,""))</f>
        <v/>
      </c>
      <c r="Q249" s="120" t="str">
        <f>IF(OR(P249="",P249=0),"",IF(ISERROR(VLOOKUP(P249+0,Tabell3[[#All],[Næringskode]],1,0)),P249,""))</f>
        <v/>
      </c>
      <c r="T249" s="120" t="str">
        <f>IF(OR(S249="",S249=0),"",IF(ISERROR(VLOOKUP(S249+0,Tabell8[[#All],[Hovedtype sikkerhet (kategori 1 – 6)]],1,0)),S249,""))</f>
        <v/>
      </c>
      <c r="W249" s="120" t="str">
        <f>IF(OR(V249="",V249=0),"",IF(ISERROR(VLOOKUP(V249+0,Tabell10[[#All],[Segment næringseiendomsengasjementer]],1,0)),V249,""))</f>
        <v/>
      </c>
      <c r="Z249" s="120" t="str">
        <f>IF(OR(Y249="",Y249=0),"",IF(ISERROR(VLOOKUP(Y249+0,Tabell11[[#All],[SMB rabatt]],1,0)),Y249,""))</f>
        <v/>
      </c>
      <c r="AC249" s="120" t="str">
        <f>IF(OR(AB249="",AB249=0),"",IF(ISERROR(VLOOKUP(AB249+0,Tabell12[[#All],[Størrelsesparameter]],1,0)),AB249,""))</f>
        <v/>
      </c>
    </row>
    <row r="250" spans="3:29" ht="14.5">
      <c r="C250" s="8">
        <v>23700</v>
      </c>
      <c r="D250" s="8"/>
      <c r="E250" s="8"/>
      <c r="F250" s="8"/>
      <c r="G250" s="8"/>
      <c r="H250" s="8"/>
      <c r="I250" s="8"/>
      <c r="J250" s="8"/>
      <c r="K250" s="8"/>
      <c r="N250" s="120" t="str">
        <f>IF(OR(M250="",M250=0),"",IF(ISERROR(VLOOKUP(M250+0,Tabell16[[#All],[Sektorkode]],1,0)),M250,""))</f>
        <v/>
      </c>
      <c r="Q250" s="120" t="str">
        <f>IF(OR(P250="",P250=0),"",IF(ISERROR(VLOOKUP(P250+0,Tabell3[[#All],[Næringskode]],1,0)),P250,""))</f>
        <v/>
      </c>
      <c r="T250" s="120" t="str">
        <f>IF(OR(S250="",S250=0),"",IF(ISERROR(VLOOKUP(S250+0,Tabell8[[#All],[Hovedtype sikkerhet (kategori 1 – 6)]],1,0)),S250,""))</f>
        <v/>
      </c>
      <c r="W250" s="120" t="str">
        <f>IF(OR(V250="",V250=0),"",IF(ISERROR(VLOOKUP(V250+0,Tabell10[[#All],[Segment næringseiendomsengasjementer]],1,0)),V250,""))</f>
        <v/>
      </c>
      <c r="Z250" s="120" t="str">
        <f>IF(OR(Y250="",Y250=0),"",IF(ISERROR(VLOOKUP(Y250+0,Tabell11[[#All],[SMB rabatt]],1,0)),Y250,""))</f>
        <v/>
      </c>
      <c r="AC250" s="120" t="str">
        <f>IF(OR(AB250="",AB250=0),"",IF(ISERROR(VLOOKUP(AB250+0,Tabell12[[#All],[Størrelsesparameter]],1,0)),AB250,""))</f>
        <v/>
      </c>
    </row>
    <row r="251" spans="3:29" ht="14.5">
      <c r="C251" s="8">
        <v>23910</v>
      </c>
      <c r="D251" s="8"/>
      <c r="E251" s="8"/>
      <c r="F251" s="8"/>
      <c r="G251" s="8"/>
      <c r="H251" s="8"/>
      <c r="I251" s="8"/>
      <c r="J251" s="8"/>
      <c r="K251" s="8"/>
      <c r="N251" s="120" t="str">
        <f>IF(OR(M251="",M251=0),"",IF(ISERROR(VLOOKUP(M251+0,Tabell16[[#All],[Sektorkode]],1,0)),M251,""))</f>
        <v/>
      </c>
      <c r="Q251" s="120" t="str">
        <f>IF(OR(P251="",P251=0),"",IF(ISERROR(VLOOKUP(P251+0,Tabell3[[#All],[Næringskode]],1,0)),P251,""))</f>
        <v/>
      </c>
      <c r="T251" s="120" t="str">
        <f>IF(OR(S251="",S251=0),"",IF(ISERROR(VLOOKUP(S251+0,Tabell8[[#All],[Hovedtype sikkerhet (kategori 1 – 6)]],1,0)),S251,""))</f>
        <v/>
      </c>
      <c r="W251" s="120" t="str">
        <f>IF(OR(V251="",V251=0),"",IF(ISERROR(VLOOKUP(V251+0,Tabell10[[#All],[Segment næringseiendomsengasjementer]],1,0)),V251,""))</f>
        <v/>
      </c>
      <c r="Z251" s="120" t="str">
        <f>IF(OR(Y251="",Y251=0),"",IF(ISERROR(VLOOKUP(Y251+0,Tabell11[[#All],[SMB rabatt]],1,0)),Y251,""))</f>
        <v/>
      </c>
      <c r="AC251" s="120" t="str">
        <f>IF(OR(AB251="",AB251=0),"",IF(ISERROR(VLOOKUP(AB251+0,Tabell12[[#All],[Størrelsesparameter]],1,0)),AB251,""))</f>
        <v/>
      </c>
    </row>
    <row r="252" spans="3:29" ht="14.5">
      <c r="C252" s="8">
        <v>23990</v>
      </c>
      <c r="D252" s="8"/>
      <c r="E252" s="8"/>
      <c r="F252" s="8"/>
      <c r="G252" s="8"/>
      <c r="H252" s="8"/>
      <c r="I252" s="8"/>
      <c r="J252" s="8"/>
      <c r="K252" s="8"/>
      <c r="N252" s="120" t="str">
        <f>IF(OR(M252="",M252=0),"",IF(ISERROR(VLOOKUP(M252+0,Tabell16[[#All],[Sektorkode]],1,0)),M252,""))</f>
        <v/>
      </c>
      <c r="Q252" s="120" t="str">
        <f>IF(OR(P252="",P252=0),"",IF(ISERROR(VLOOKUP(P252+0,Tabell3[[#All],[Næringskode]],1,0)),P252,""))</f>
        <v/>
      </c>
      <c r="T252" s="120" t="str">
        <f>IF(OR(S252="",S252=0),"",IF(ISERROR(VLOOKUP(S252+0,Tabell8[[#All],[Hovedtype sikkerhet (kategori 1 – 6)]],1,0)),S252,""))</f>
        <v/>
      </c>
      <c r="W252" s="120" t="str">
        <f>IF(OR(V252="",V252=0),"",IF(ISERROR(VLOOKUP(V252+0,Tabell10[[#All],[Segment næringseiendomsengasjementer]],1,0)),V252,""))</f>
        <v/>
      </c>
      <c r="Z252" s="120" t="str">
        <f>IF(OR(Y252="",Y252=0),"",IF(ISERROR(VLOOKUP(Y252+0,Tabell11[[#All],[SMB rabatt]],1,0)),Y252,""))</f>
        <v/>
      </c>
      <c r="AC252" s="120" t="str">
        <f>IF(OR(AB252="",AB252=0),"",IF(ISERROR(VLOOKUP(AB252+0,Tabell12[[#All],[Størrelsesparameter]],1,0)),AB252,""))</f>
        <v/>
      </c>
    </row>
    <row r="253" spans="3:29" ht="14.5">
      <c r="C253" s="8">
        <v>23990</v>
      </c>
      <c r="D253" s="8"/>
      <c r="E253" s="8"/>
      <c r="F253" s="8"/>
      <c r="G253" s="8"/>
      <c r="H253" s="8"/>
      <c r="I253" s="8"/>
      <c r="J253" s="8"/>
      <c r="K253" s="8"/>
      <c r="N253" s="120" t="str">
        <f>IF(OR(M253="",M253=0),"",IF(ISERROR(VLOOKUP(M253+0,Tabell16[[#All],[Sektorkode]],1,0)),M253,""))</f>
        <v/>
      </c>
      <c r="Q253" s="120" t="str">
        <f>IF(OR(P253="",P253=0),"",IF(ISERROR(VLOOKUP(P253+0,Tabell3[[#All],[Næringskode]],1,0)),P253,""))</f>
        <v/>
      </c>
      <c r="T253" s="120" t="str">
        <f>IF(OR(S253="",S253=0),"",IF(ISERROR(VLOOKUP(S253+0,Tabell8[[#All],[Hovedtype sikkerhet (kategori 1 – 6)]],1,0)),S253,""))</f>
        <v/>
      </c>
      <c r="W253" s="120" t="str">
        <f>IF(OR(V253="",V253=0),"",IF(ISERROR(VLOOKUP(V253+0,Tabell10[[#All],[Segment næringseiendomsengasjementer]],1,0)),V253,""))</f>
        <v/>
      </c>
      <c r="Z253" s="120" t="str">
        <f>IF(OR(Y253="",Y253=0),"",IF(ISERROR(VLOOKUP(Y253+0,Tabell11[[#All],[SMB rabatt]],1,0)),Y253,""))</f>
        <v/>
      </c>
      <c r="AC253" s="120" t="str">
        <f>IF(OR(AB253="",AB253=0),"",IF(ISERROR(VLOOKUP(AB253+0,Tabell12[[#All],[Størrelsesparameter]],1,0)),AB253,""))</f>
        <v/>
      </c>
    </row>
    <row r="254" spans="3:29" ht="14.5">
      <c r="C254" s="8">
        <v>24100</v>
      </c>
      <c r="D254" s="8"/>
      <c r="E254" s="8"/>
      <c r="F254" s="8"/>
      <c r="G254" s="8"/>
      <c r="H254" s="8"/>
      <c r="I254" s="8"/>
      <c r="J254" s="8"/>
      <c r="K254" s="8"/>
      <c r="N254" s="120" t="str">
        <f>IF(OR(M254="",M254=0),"",IF(ISERROR(VLOOKUP(M254+0,Tabell16[[#All],[Sektorkode]],1,0)),M254,""))</f>
        <v/>
      </c>
      <c r="Q254" s="120" t="str">
        <f>IF(OR(P254="",P254=0),"",IF(ISERROR(VLOOKUP(P254+0,Tabell3[[#All],[Næringskode]],1,0)),P254,""))</f>
        <v/>
      </c>
      <c r="T254" s="120" t="str">
        <f>IF(OR(S254="",S254=0),"",IF(ISERROR(VLOOKUP(S254+0,Tabell8[[#All],[Hovedtype sikkerhet (kategori 1 – 6)]],1,0)),S254,""))</f>
        <v/>
      </c>
      <c r="W254" s="120" t="str">
        <f>IF(OR(V254="",V254=0),"",IF(ISERROR(VLOOKUP(V254+0,Tabell10[[#All],[Segment næringseiendomsengasjementer]],1,0)),V254,""))</f>
        <v/>
      </c>
      <c r="Z254" s="120" t="str">
        <f>IF(OR(Y254="",Y254=0),"",IF(ISERROR(VLOOKUP(Y254+0,Tabell11[[#All],[SMB rabatt]],1,0)),Y254,""))</f>
        <v/>
      </c>
      <c r="AC254" s="120" t="str">
        <f>IF(OR(AB254="",AB254=0),"",IF(ISERROR(VLOOKUP(AB254+0,Tabell12[[#All],[Størrelsesparameter]],1,0)),AB254,""))</f>
        <v/>
      </c>
    </row>
    <row r="255" spans="3:29" ht="14.5">
      <c r="C255" s="8">
        <v>24100</v>
      </c>
      <c r="D255" s="8"/>
      <c r="E255" s="8"/>
      <c r="F255" s="8"/>
      <c r="G255" s="8"/>
      <c r="H255" s="8"/>
      <c r="I255" s="8"/>
      <c r="J255" s="8"/>
      <c r="K255" s="8"/>
      <c r="N255" s="120" t="str">
        <f>IF(OR(M255="",M255=0),"",IF(ISERROR(VLOOKUP(M255+0,Tabell16[[#All],[Sektorkode]],1,0)),M255,""))</f>
        <v/>
      </c>
      <c r="Q255" s="120" t="str">
        <f>IF(OR(P255="",P255=0),"",IF(ISERROR(VLOOKUP(P255+0,Tabell3[[#All],[Næringskode]],1,0)),P255,""))</f>
        <v/>
      </c>
      <c r="T255" s="120" t="str">
        <f>IF(OR(S255="",S255=0),"",IF(ISERROR(VLOOKUP(S255+0,Tabell8[[#All],[Hovedtype sikkerhet (kategori 1 – 6)]],1,0)),S255,""))</f>
        <v/>
      </c>
      <c r="W255" s="120" t="str">
        <f>IF(OR(V255="",V255=0),"",IF(ISERROR(VLOOKUP(V255+0,Tabell10[[#All],[Segment næringseiendomsengasjementer]],1,0)),V255,""))</f>
        <v/>
      </c>
      <c r="Z255" s="120" t="str">
        <f>IF(OR(Y255="",Y255=0),"",IF(ISERROR(VLOOKUP(Y255+0,Tabell11[[#All],[SMB rabatt]],1,0)),Y255,""))</f>
        <v/>
      </c>
      <c r="AC255" s="120" t="str">
        <f>IF(OR(AB255="",AB255=0),"",IF(ISERROR(VLOOKUP(AB255+0,Tabell12[[#All],[Størrelsesparameter]],1,0)),AB255,""))</f>
        <v/>
      </c>
    </row>
    <row r="256" spans="3:29" ht="14.5">
      <c r="C256" s="8">
        <v>24200</v>
      </c>
      <c r="D256" s="8"/>
      <c r="E256" s="8"/>
      <c r="F256" s="8"/>
      <c r="G256" s="8"/>
      <c r="H256" s="8"/>
      <c r="I256" s="8"/>
      <c r="J256" s="8"/>
      <c r="K256" s="8"/>
      <c r="N256" s="120" t="str">
        <f>IF(OR(M256="",M256=0),"",IF(ISERROR(VLOOKUP(M256+0,Tabell16[[#All],[Sektorkode]],1,0)),M256,""))</f>
        <v/>
      </c>
      <c r="Q256" s="120" t="str">
        <f>IF(OR(P256="",P256=0),"",IF(ISERROR(VLOOKUP(P256+0,Tabell3[[#All],[Næringskode]],1,0)),P256,""))</f>
        <v/>
      </c>
      <c r="T256" s="120" t="str">
        <f>IF(OR(S256="",S256=0),"",IF(ISERROR(VLOOKUP(S256+0,Tabell8[[#All],[Hovedtype sikkerhet (kategori 1 – 6)]],1,0)),S256,""))</f>
        <v/>
      </c>
      <c r="W256" s="120" t="str">
        <f>IF(OR(V256="",V256=0),"",IF(ISERROR(VLOOKUP(V256+0,Tabell10[[#All],[Segment næringseiendomsengasjementer]],1,0)),V256,""))</f>
        <v/>
      </c>
      <c r="Z256" s="120" t="str">
        <f>IF(OR(Y256="",Y256=0),"",IF(ISERROR(VLOOKUP(Y256+0,Tabell11[[#All],[SMB rabatt]],1,0)),Y256,""))</f>
        <v/>
      </c>
      <c r="AC256" s="120" t="str">
        <f>IF(OR(AB256="",AB256=0),"",IF(ISERROR(VLOOKUP(AB256+0,Tabell12[[#All],[Størrelsesparameter]],1,0)),AB256,""))</f>
        <v/>
      </c>
    </row>
    <row r="257" spans="3:29" ht="14.5">
      <c r="C257" s="8">
        <v>24310</v>
      </c>
      <c r="D257" s="8"/>
      <c r="E257" s="8"/>
      <c r="F257" s="8"/>
      <c r="G257" s="8"/>
      <c r="H257" s="8"/>
      <c r="I257" s="8"/>
      <c r="J257" s="8"/>
      <c r="K257" s="8"/>
      <c r="N257" s="120" t="str">
        <f>IF(OR(M257="",M257=0),"",IF(ISERROR(VLOOKUP(M257+0,Tabell16[[#All],[Sektorkode]],1,0)),M257,""))</f>
        <v/>
      </c>
      <c r="Q257" s="120" t="str">
        <f>IF(OR(P257="",P257=0),"",IF(ISERROR(VLOOKUP(P257+0,Tabell3[[#All],[Næringskode]],1,0)),P257,""))</f>
        <v/>
      </c>
      <c r="T257" s="120" t="str">
        <f>IF(OR(S257="",S257=0),"",IF(ISERROR(VLOOKUP(S257+0,Tabell8[[#All],[Hovedtype sikkerhet (kategori 1 – 6)]],1,0)),S257,""))</f>
        <v/>
      </c>
      <c r="W257" s="120" t="str">
        <f>IF(OR(V257="",V257=0),"",IF(ISERROR(VLOOKUP(V257+0,Tabell10[[#All],[Segment næringseiendomsengasjementer]],1,0)),V257,""))</f>
        <v/>
      </c>
      <c r="Z257" s="120" t="str">
        <f>IF(OR(Y257="",Y257=0),"",IF(ISERROR(VLOOKUP(Y257+0,Tabell11[[#All],[SMB rabatt]],1,0)),Y257,""))</f>
        <v/>
      </c>
      <c r="AC257" s="120" t="str">
        <f>IF(OR(AB257="",AB257=0),"",IF(ISERROR(VLOOKUP(AB257+0,Tabell12[[#All],[Størrelsesparameter]],1,0)),AB257,""))</f>
        <v/>
      </c>
    </row>
    <row r="258" spans="3:29" ht="14.5">
      <c r="C258" s="8">
        <v>24320</v>
      </c>
      <c r="D258" s="8"/>
      <c r="E258" s="8"/>
      <c r="F258" s="8"/>
      <c r="G258" s="8"/>
      <c r="H258" s="8"/>
      <c r="I258" s="8"/>
      <c r="J258" s="8"/>
      <c r="K258" s="8"/>
      <c r="N258" s="120" t="str">
        <f>IF(OR(M258="",M258=0),"",IF(ISERROR(VLOOKUP(M258+0,Tabell16[[#All],[Sektorkode]],1,0)),M258,""))</f>
        <v/>
      </c>
      <c r="Q258" s="120" t="str">
        <f>IF(OR(P258="",P258=0),"",IF(ISERROR(VLOOKUP(P258+0,Tabell3[[#All],[Næringskode]],1,0)),P258,""))</f>
        <v/>
      </c>
      <c r="T258" s="120" t="str">
        <f>IF(OR(S258="",S258=0),"",IF(ISERROR(VLOOKUP(S258+0,Tabell8[[#All],[Hovedtype sikkerhet (kategori 1 – 6)]],1,0)),S258,""))</f>
        <v/>
      </c>
      <c r="W258" s="120" t="str">
        <f>IF(OR(V258="",V258=0),"",IF(ISERROR(VLOOKUP(V258+0,Tabell10[[#All],[Segment næringseiendomsengasjementer]],1,0)),V258,""))</f>
        <v/>
      </c>
      <c r="Z258" s="120" t="str">
        <f>IF(OR(Y258="",Y258=0),"",IF(ISERROR(VLOOKUP(Y258+0,Tabell11[[#All],[SMB rabatt]],1,0)),Y258,""))</f>
        <v/>
      </c>
      <c r="AC258" s="120" t="str">
        <f>IF(OR(AB258="",AB258=0),"",IF(ISERROR(VLOOKUP(AB258+0,Tabell12[[#All],[Størrelsesparameter]],1,0)),AB258,""))</f>
        <v/>
      </c>
    </row>
    <row r="259" spans="3:29" ht="14.5">
      <c r="C259" s="8">
        <v>24330</v>
      </c>
      <c r="D259" s="8"/>
      <c r="E259" s="8"/>
      <c r="F259" s="8"/>
      <c r="G259" s="8"/>
      <c r="H259" s="8"/>
      <c r="I259" s="8"/>
      <c r="J259" s="8"/>
      <c r="K259" s="8"/>
      <c r="N259" s="120" t="str">
        <f>IF(OR(M259="",M259=0),"",IF(ISERROR(VLOOKUP(M259+0,Tabell16[[#All],[Sektorkode]],1,0)),M259,""))</f>
        <v/>
      </c>
      <c r="Q259" s="120" t="str">
        <f>IF(OR(P259="",P259=0),"",IF(ISERROR(VLOOKUP(P259+0,Tabell3[[#All],[Næringskode]],1,0)),P259,""))</f>
        <v/>
      </c>
      <c r="T259" s="120" t="str">
        <f>IF(OR(S259="",S259=0),"",IF(ISERROR(VLOOKUP(S259+0,Tabell8[[#All],[Hovedtype sikkerhet (kategori 1 – 6)]],1,0)),S259,""))</f>
        <v/>
      </c>
      <c r="W259" s="120" t="str">
        <f>IF(OR(V259="",V259=0),"",IF(ISERROR(VLOOKUP(V259+0,Tabell10[[#All],[Segment næringseiendomsengasjementer]],1,0)),V259,""))</f>
        <v/>
      </c>
      <c r="Z259" s="120" t="str">
        <f>IF(OR(Y259="",Y259=0),"",IF(ISERROR(VLOOKUP(Y259+0,Tabell11[[#All],[SMB rabatt]],1,0)),Y259,""))</f>
        <v/>
      </c>
      <c r="AC259" s="120" t="str">
        <f>IF(OR(AB259="",AB259=0),"",IF(ISERROR(VLOOKUP(AB259+0,Tabell12[[#All],[Størrelsesparameter]],1,0)),AB259,""))</f>
        <v/>
      </c>
    </row>
    <row r="260" spans="3:29" ht="14.5">
      <c r="C260" s="8">
        <v>24340</v>
      </c>
      <c r="D260" s="8"/>
      <c r="E260" s="8"/>
      <c r="F260" s="8"/>
      <c r="G260" s="8"/>
      <c r="H260" s="8"/>
      <c r="I260" s="8"/>
      <c r="J260" s="8"/>
      <c r="K260" s="8"/>
      <c r="N260" s="120" t="str">
        <f>IF(OR(M260="",M260=0),"",IF(ISERROR(VLOOKUP(M260+0,Tabell16[[#All],[Sektorkode]],1,0)),M260,""))</f>
        <v/>
      </c>
      <c r="Q260" s="120" t="str">
        <f>IF(OR(P260="",P260=0),"",IF(ISERROR(VLOOKUP(P260+0,Tabell3[[#All],[Næringskode]],1,0)),P260,""))</f>
        <v/>
      </c>
      <c r="T260" s="120" t="str">
        <f>IF(OR(S260="",S260=0),"",IF(ISERROR(VLOOKUP(S260+0,Tabell8[[#All],[Hovedtype sikkerhet (kategori 1 – 6)]],1,0)),S260,""))</f>
        <v/>
      </c>
      <c r="W260" s="120" t="str">
        <f>IF(OR(V260="",V260=0),"",IF(ISERROR(VLOOKUP(V260+0,Tabell10[[#All],[Segment næringseiendomsengasjementer]],1,0)),V260,""))</f>
        <v/>
      </c>
      <c r="Z260" s="120" t="str">
        <f>IF(OR(Y260="",Y260=0),"",IF(ISERROR(VLOOKUP(Y260+0,Tabell11[[#All],[SMB rabatt]],1,0)),Y260,""))</f>
        <v/>
      </c>
      <c r="AC260" s="120" t="str">
        <f>IF(OR(AB260="",AB260=0),"",IF(ISERROR(VLOOKUP(AB260+0,Tabell12[[#All],[Størrelsesparameter]],1,0)),AB260,""))</f>
        <v/>
      </c>
    </row>
    <row r="261" spans="3:29" ht="14.5">
      <c r="C261" s="8">
        <v>24410</v>
      </c>
      <c r="D261" s="8"/>
      <c r="E261" s="8"/>
      <c r="F261" s="8"/>
      <c r="G261" s="8"/>
      <c r="H261" s="8"/>
      <c r="I261" s="8"/>
      <c r="J261" s="8"/>
      <c r="K261" s="8"/>
      <c r="N261" s="120" t="str">
        <f>IF(OR(M261="",M261=0),"",IF(ISERROR(VLOOKUP(M261+0,Tabell16[[#All],[Sektorkode]],1,0)),M261,""))</f>
        <v/>
      </c>
      <c r="Q261" s="120" t="str">
        <f>IF(OR(P261="",P261=0),"",IF(ISERROR(VLOOKUP(P261+0,Tabell3[[#All],[Næringskode]],1,0)),P261,""))</f>
        <v/>
      </c>
      <c r="T261" s="120" t="str">
        <f>IF(OR(S261="",S261=0),"",IF(ISERROR(VLOOKUP(S261+0,Tabell8[[#All],[Hovedtype sikkerhet (kategori 1 – 6)]],1,0)),S261,""))</f>
        <v/>
      </c>
      <c r="W261" s="120" t="str">
        <f>IF(OR(V261="",V261=0),"",IF(ISERROR(VLOOKUP(V261+0,Tabell10[[#All],[Segment næringseiendomsengasjementer]],1,0)),V261,""))</f>
        <v/>
      </c>
      <c r="Z261" s="120" t="str">
        <f>IF(OR(Y261="",Y261=0),"",IF(ISERROR(VLOOKUP(Y261+0,Tabell11[[#All],[SMB rabatt]],1,0)),Y261,""))</f>
        <v/>
      </c>
      <c r="AC261" s="120" t="str">
        <f>IF(OR(AB261="",AB261=0),"",IF(ISERROR(VLOOKUP(AB261+0,Tabell12[[#All],[Størrelsesparameter]],1,0)),AB261,""))</f>
        <v/>
      </c>
    </row>
    <row r="262" spans="3:29" ht="14.5">
      <c r="C262" s="8">
        <v>24420</v>
      </c>
      <c r="D262" s="8"/>
      <c r="E262" s="8"/>
      <c r="F262" s="8"/>
      <c r="G262" s="8"/>
      <c r="H262" s="8"/>
      <c r="I262" s="8"/>
      <c r="J262" s="8"/>
      <c r="K262" s="8"/>
      <c r="N262" s="120" t="str">
        <f>IF(OR(M262="",M262=0),"",IF(ISERROR(VLOOKUP(M262+0,Tabell16[[#All],[Sektorkode]],1,0)),M262,""))</f>
        <v/>
      </c>
      <c r="Q262" s="120" t="str">
        <f>IF(OR(P262="",P262=0),"",IF(ISERROR(VLOOKUP(P262+0,Tabell3[[#All],[Næringskode]],1,0)),P262,""))</f>
        <v/>
      </c>
      <c r="T262" s="120" t="str">
        <f>IF(OR(S262="",S262=0),"",IF(ISERROR(VLOOKUP(S262+0,Tabell8[[#All],[Hovedtype sikkerhet (kategori 1 – 6)]],1,0)),S262,""))</f>
        <v/>
      </c>
      <c r="W262" s="120" t="str">
        <f>IF(OR(V262="",V262=0),"",IF(ISERROR(VLOOKUP(V262+0,Tabell10[[#All],[Segment næringseiendomsengasjementer]],1,0)),V262,""))</f>
        <v/>
      </c>
      <c r="Z262" s="120" t="str">
        <f>IF(OR(Y262="",Y262=0),"",IF(ISERROR(VLOOKUP(Y262+0,Tabell11[[#All],[SMB rabatt]],1,0)),Y262,""))</f>
        <v/>
      </c>
      <c r="AC262" s="120" t="str">
        <f>IF(OR(AB262="",AB262=0),"",IF(ISERROR(VLOOKUP(AB262+0,Tabell12[[#All],[Størrelsesparameter]],1,0)),AB262,""))</f>
        <v/>
      </c>
    </row>
    <row r="263" spans="3:29" ht="14.5">
      <c r="C263" s="8">
        <v>24420</v>
      </c>
      <c r="D263" s="8"/>
      <c r="E263" s="8"/>
      <c r="F263" s="8"/>
      <c r="G263" s="8"/>
      <c r="H263" s="8"/>
      <c r="I263" s="8"/>
      <c r="J263" s="8"/>
      <c r="K263" s="8"/>
      <c r="N263" s="120" t="str">
        <f>IF(OR(M263="",M263=0),"",IF(ISERROR(VLOOKUP(M263+0,Tabell16[[#All],[Sektorkode]],1,0)),M263,""))</f>
        <v/>
      </c>
      <c r="Q263" s="120" t="str">
        <f>IF(OR(P263="",P263=0),"",IF(ISERROR(VLOOKUP(P263+0,Tabell3[[#All],[Næringskode]],1,0)),P263,""))</f>
        <v/>
      </c>
      <c r="T263" s="120" t="str">
        <f>IF(OR(S263="",S263=0),"",IF(ISERROR(VLOOKUP(S263+0,Tabell8[[#All],[Hovedtype sikkerhet (kategori 1 – 6)]],1,0)),S263,""))</f>
        <v/>
      </c>
      <c r="W263" s="120" t="str">
        <f>IF(OR(V263="",V263=0),"",IF(ISERROR(VLOOKUP(V263+0,Tabell10[[#All],[Segment næringseiendomsengasjementer]],1,0)),V263,""))</f>
        <v/>
      </c>
      <c r="Z263" s="120" t="str">
        <f>IF(OR(Y263="",Y263=0),"",IF(ISERROR(VLOOKUP(Y263+0,Tabell11[[#All],[SMB rabatt]],1,0)),Y263,""))</f>
        <v/>
      </c>
      <c r="AC263" s="120" t="str">
        <f>IF(OR(AB263="",AB263=0),"",IF(ISERROR(VLOOKUP(AB263+0,Tabell12[[#All],[Størrelsesparameter]],1,0)),AB263,""))</f>
        <v/>
      </c>
    </row>
    <row r="264" spans="3:29" ht="14.5">
      <c r="C264" s="8">
        <v>24430</v>
      </c>
      <c r="D264" s="8"/>
      <c r="E264" s="8"/>
      <c r="F264" s="8"/>
      <c r="G264" s="8"/>
      <c r="H264" s="8"/>
      <c r="I264" s="8"/>
      <c r="J264" s="8"/>
      <c r="K264" s="8"/>
      <c r="N264" s="120" t="str">
        <f>IF(OR(M264="",M264=0),"",IF(ISERROR(VLOOKUP(M264+0,Tabell16[[#All],[Sektorkode]],1,0)),M264,""))</f>
        <v/>
      </c>
      <c r="Q264" s="120" t="str">
        <f>IF(OR(P264="",P264=0),"",IF(ISERROR(VLOOKUP(P264+0,Tabell3[[#All],[Næringskode]],1,0)),P264,""))</f>
        <v/>
      </c>
      <c r="T264" s="120" t="str">
        <f>IF(OR(S264="",S264=0),"",IF(ISERROR(VLOOKUP(S264+0,Tabell8[[#All],[Hovedtype sikkerhet (kategori 1 – 6)]],1,0)),S264,""))</f>
        <v/>
      </c>
      <c r="W264" s="120" t="str">
        <f>IF(OR(V264="",V264=0),"",IF(ISERROR(VLOOKUP(V264+0,Tabell10[[#All],[Segment næringseiendomsengasjementer]],1,0)),V264,""))</f>
        <v/>
      </c>
      <c r="Z264" s="120" t="str">
        <f>IF(OR(Y264="",Y264=0),"",IF(ISERROR(VLOOKUP(Y264+0,Tabell11[[#All],[SMB rabatt]],1,0)),Y264,""))</f>
        <v/>
      </c>
      <c r="AC264" s="120" t="str">
        <f>IF(OR(AB264="",AB264=0),"",IF(ISERROR(VLOOKUP(AB264+0,Tabell12[[#All],[Størrelsesparameter]],1,0)),AB264,""))</f>
        <v/>
      </c>
    </row>
    <row r="265" spans="3:29" ht="14.5">
      <c r="C265" s="8">
        <v>24440</v>
      </c>
      <c r="D265" s="8"/>
      <c r="E265" s="8"/>
      <c r="F265" s="8"/>
      <c r="G265" s="8"/>
      <c r="H265" s="8"/>
      <c r="I265" s="8"/>
      <c r="J265" s="8"/>
      <c r="K265" s="8"/>
      <c r="N265" s="120" t="str">
        <f>IF(OR(M265="",M265=0),"",IF(ISERROR(VLOOKUP(M265+0,Tabell16[[#All],[Sektorkode]],1,0)),M265,""))</f>
        <v/>
      </c>
      <c r="Q265" s="120" t="str">
        <f>IF(OR(P265="",P265=0),"",IF(ISERROR(VLOOKUP(P265+0,Tabell3[[#All],[Næringskode]],1,0)),P265,""))</f>
        <v/>
      </c>
      <c r="T265" s="120" t="str">
        <f>IF(OR(S265="",S265=0),"",IF(ISERROR(VLOOKUP(S265+0,Tabell8[[#All],[Hovedtype sikkerhet (kategori 1 – 6)]],1,0)),S265,""))</f>
        <v/>
      </c>
      <c r="W265" s="120" t="str">
        <f>IF(OR(V265="",V265=0),"",IF(ISERROR(VLOOKUP(V265+0,Tabell10[[#All],[Segment næringseiendomsengasjementer]],1,0)),V265,""))</f>
        <v/>
      </c>
      <c r="Z265" s="120" t="str">
        <f>IF(OR(Y265="",Y265=0),"",IF(ISERROR(VLOOKUP(Y265+0,Tabell11[[#All],[SMB rabatt]],1,0)),Y265,""))</f>
        <v/>
      </c>
      <c r="AC265" s="120" t="str">
        <f>IF(OR(AB265="",AB265=0),"",IF(ISERROR(VLOOKUP(AB265+0,Tabell12[[#All],[Størrelsesparameter]],1,0)),AB265,""))</f>
        <v/>
      </c>
    </row>
    <row r="266" spans="3:29" ht="14.5">
      <c r="C266" s="8">
        <v>24450</v>
      </c>
      <c r="D266" s="8"/>
      <c r="E266" s="8"/>
      <c r="F266" s="8"/>
      <c r="G266" s="8"/>
      <c r="H266" s="8"/>
      <c r="I266" s="8"/>
      <c r="J266" s="8"/>
      <c r="K266" s="8"/>
      <c r="N266" s="120" t="str">
        <f>IF(OR(M266="",M266=0),"",IF(ISERROR(VLOOKUP(M266+0,Tabell16[[#All],[Sektorkode]],1,0)),M266,""))</f>
        <v/>
      </c>
      <c r="Q266" s="120" t="str">
        <f>IF(OR(P266="",P266=0),"",IF(ISERROR(VLOOKUP(P266+0,Tabell3[[#All],[Næringskode]],1,0)),P266,""))</f>
        <v/>
      </c>
      <c r="T266" s="120" t="str">
        <f>IF(OR(S266="",S266=0),"",IF(ISERROR(VLOOKUP(S266+0,Tabell8[[#All],[Hovedtype sikkerhet (kategori 1 – 6)]],1,0)),S266,""))</f>
        <v/>
      </c>
      <c r="W266" s="120" t="str">
        <f>IF(OR(V266="",V266=0),"",IF(ISERROR(VLOOKUP(V266+0,Tabell10[[#All],[Segment næringseiendomsengasjementer]],1,0)),V266,""))</f>
        <v/>
      </c>
      <c r="Z266" s="120" t="str">
        <f>IF(OR(Y266="",Y266=0),"",IF(ISERROR(VLOOKUP(Y266+0,Tabell11[[#All],[SMB rabatt]],1,0)),Y266,""))</f>
        <v/>
      </c>
      <c r="AC266" s="120" t="str">
        <f>IF(OR(AB266="",AB266=0),"",IF(ISERROR(VLOOKUP(AB266+0,Tabell12[[#All],[Størrelsesparameter]],1,0)),AB266,""))</f>
        <v/>
      </c>
    </row>
    <row r="267" spans="3:29" ht="14.5">
      <c r="C267" s="8">
        <v>24460</v>
      </c>
      <c r="D267" s="8"/>
      <c r="E267" s="8"/>
      <c r="F267" s="8"/>
      <c r="G267" s="8"/>
      <c r="H267" s="8"/>
      <c r="I267" s="8"/>
      <c r="J267" s="8"/>
      <c r="K267" s="8"/>
      <c r="N267" s="120" t="str">
        <f>IF(OR(M267="",M267=0),"",IF(ISERROR(VLOOKUP(M267+0,Tabell16[[#All],[Sektorkode]],1,0)),M267,""))</f>
        <v/>
      </c>
      <c r="Q267" s="120" t="str">
        <f>IF(OR(P267="",P267=0),"",IF(ISERROR(VLOOKUP(P267+0,Tabell3[[#All],[Næringskode]],1,0)),P267,""))</f>
        <v/>
      </c>
      <c r="T267" s="120" t="str">
        <f>IF(OR(S267="",S267=0),"",IF(ISERROR(VLOOKUP(S267+0,Tabell8[[#All],[Hovedtype sikkerhet (kategori 1 – 6)]],1,0)),S267,""))</f>
        <v/>
      </c>
      <c r="W267" s="120" t="str">
        <f>IF(OR(V267="",V267=0),"",IF(ISERROR(VLOOKUP(V267+0,Tabell10[[#All],[Segment næringseiendomsengasjementer]],1,0)),V267,""))</f>
        <v/>
      </c>
      <c r="Z267" s="120" t="str">
        <f>IF(OR(Y267="",Y267=0),"",IF(ISERROR(VLOOKUP(Y267+0,Tabell11[[#All],[SMB rabatt]],1,0)),Y267,""))</f>
        <v/>
      </c>
      <c r="AC267" s="120" t="str">
        <f>IF(OR(AB267="",AB267=0),"",IF(ISERROR(VLOOKUP(AB267+0,Tabell12[[#All],[Størrelsesparameter]],1,0)),AB267,""))</f>
        <v/>
      </c>
    </row>
    <row r="268" spans="3:29" ht="14.5">
      <c r="C268" s="8">
        <v>24510</v>
      </c>
      <c r="D268" s="8"/>
      <c r="E268" s="8"/>
      <c r="F268" s="8"/>
      <c r="G268" s="8"/>
      <c r="H268" s="8"/>
      <c r="I268" s="8"/>
      <c r="J268" s="8"/>
      <c r="K268" s="8"/>
      <c r="N268" s="120" t="str">
        <f>IF(OR(M268="",M268=0),"",IF(ISERROR(VLOOKUP(M268+0,Tabell16[[#All],[Sektorkode]],1,0)),M268,""))</f>
        <v/>
      </c>
      <c r="Q268" s="120" t="str">
        <f>IF(OR(P268="",P268=0),"",IF(ISERROR(VLOOKUP(P268+0,Tabell3[[#All],[Næringskode]],1,0)),P268,""))</f>
        <v/>
      </c>
      <c r="T268" s="120" t="str">
        <f>IF(OR(S268="",S268=0),"",IF(ISERROR(VLOOKUP(S268+0,Tabell8[[#All],[Hovedtype sikkerhet (kategori 1 – 6)]],1,0)),S268,""))</f>
        <v/>
      </c>
      <c r="W268" s="120" t="str">
        <f>IF(OR(V268="",V268=0),"",IF(ISERROR(VLOOKUP(V268+0,Tabell10[[#All],[Segment næringseiendomsengasjementer]],1,0)),V268,""))</f>
        <v/>
      </c>
      <c r="Z268" s="120" t="str">
        <f>IF(OR(Y268="",Y268=0),"",IF(ISERROR(VLOOKUP(Y268+0,Tabell11[[#All],[SMB rabatt]],1,0)),Y268,""))</f>
        <v/>
      </c>
      <c r="AC268" s="120" t="str">
        <f>IF(OR(AB268="",AB268=0),"",IF(ISERROR(VLOOKUP(AB268+0,Tabell12[[#All],[Størrelsesparameter]],1,0)),AB268,""))</f>
        <v/>
      </c>
    </row>
    <row r="269" spans="3:29" ht="14.5">
      <c r="C269" s="8">
        <v>24520</v>
      </c>
      <c r="D269" s="8"/>
      <c r="E269" s="8"/>
      <c r="F269" s="8"/>
      <c r="G269" s="8"/>
      <c r="H269" s="8"/>
      <c r="I269" s="8"/>
      <c r="J269" s="8"/>
      <c r="K269" s="8"/>
      <c r="N269" s="120" t="str">
        <f>IF(OR(M269="",M269=0),"",IF(ISERROR(VLOOKUP(M269+0,Tabell16[[#All],[Sektorkode]],1,0)),M269,""))</f>
        <v/>
      </c>
      <c r="Q269" s="120" t="str">
        <f>IF(OR(P269="",P269=0),"",IF(ISERROR(VLOOKUP(P269+0,Tabell3[[#All],[Næringskode]],1,0)),P269,""))</f>
        <v/>
      </c>
      <c r="T269" s="120" t="str">
        <f>IF(OR(S269="",S269=0),"",IF(ISERROR(VLOOKUP(S269+0,Tabell8[[#All],[Hovedtype sikkerhet (kategori 1 – 6)]],1,0)),S269,""))</f>
        <v/>
      </c>
      <c r="W269" s="120" t="str">
        <f>IF(OR(V269="",V269=0),"",IF(ISERROR(VLOOKUP(V269+0,Tabell10[[#All],[Segment næringseiendomsengasjementer]],1,0)),V269,""))</f>
        <v/>
      </c>
      <c r="Z269" s="120" t="str">
        <f>IF(OR(Y269="",Y269=0),"",IF(ISERROR(VLOOKUP(Y269+0,Tabell11[[#All],[SMB rabatt]],1,0)),Y269,""))</f>
        <v/>
      </c>
      <c r="AC269" s="120" t="str">
        <f>IF(OR(AB269="",AB269=0),"",IF(ISERROR(VLOOKUP(AB269+0,Tabell12[[#All],[Størrelsesparameter]],1,0)),AB269,""))</f>
        <v/>
      </c>
    </row>
    <row r="270" spans="3:29" ht="14.5">
      <c r="C270" s="8">
        <v>24530</v>
      </c>
      <c r="D270" s="8"/>
      <c r="E270" s="8"/>
      <c r="F270" s="8"/>
      <c r="G270" s="8"/>
      <c r="H270" s="8"/>
      <c r="I270" s="8"/>
      <c r="J270" s="8"/>
      <c r="K270" s="8"/>
      <c r="N270" s="120" t="str">
        <f>IF(OR(M270="",M270=0),"",IF(ISERROR(VLOOKUP(M270+0,Tabell16[[#All],[Sektorkode]],1,0)),M270,""))</f>
        <v/>
      </c>
      <c r="Q270" s="120" t="str">
        <f>IF(OR(P270="",P270=0),"",IF(ISERROR(VLOOKUP(P270+0,Tabell3[[#All],[Næringskode]],1,0)),P270,""))</f>
        <v/>
      </c>
      <c r="T270" s="120" t="str">
        <f>IF(OR(S270="",S270=0),"",IF(ISERROR(VLOOKUP(S270+0,Tabell8[[#All],[Hovedtype sikkerhet (kategori 1 – 6)]],1,0)),S270,""))</f>
        <v/>
      </c>
      <c r="W270" s="120" t="str">
        <f>IF(OR(V270="",V270=0),"",IF(ISERROR(VLOOKUP(V270+0,Tabell10[[#All],[Segment næringseiendomsengasjementer]],1,0)),V270,""))</f>
        <v/>
      </c>
      <c r="Z270" s="120" t="str">
        <f>IF(OR(Y270="",Y270=0),"",IF(ISERROR(VLOOKUP(Y270+0,Tabell11[[#All],[SMB rabatt]],1,0)),Y270,""))</f>
        <v/>
      </c>
      <c r="AC270" s="120" t="str">
        <f>IF(OR(AB270="",AB270=0),"",IF(ISERROR(VLOOKUP(AB270+0,Tabell12[[#All],[Størrelsesparameter]],1,0)),AB270,""))</f>
        <v/>
      </c>
    </row>
    <row r="271" spans="3:29" ht="14.5">
      <c r="C271" s="8">
        <v>24540</v>
      </c>
      <c r="D271" s="8"/>
      <c r="E271" s="8"/>
      <c r="F271" s="8"/>
      <c r="G271" s="8"/>
      <c r="H271" s="8"/>
      <c r="I271" s="8"/>
      <c r="J271" s="8"/>
      <c r="K271" s="8"/>
      <c r="N271" s="120" t="str">
        <f>IF(OR(M271="",M271=0),"",IF(ISERROR(VLOOKUP(M271+0,Tabell16[[#All],[Sektorkode]],1,0)),M271,""))</f>
        <v/>
      </c>
      <c r="Q271" s="120" t="str">
        <f>IF(OR(P271="",P271=0),"",IF(ISERROR(VLOOKUP(P271+0,Tabell3[[#All],[Næringskode]],1,0)),P271,""))</f>
        <v/>
      </c>
      <c r="T271" s="120" t="str">
        <f>IF(OR(S271="",S271=0),"",IF(ISERROR(VLOOKUP(S271+0,Tabell8[[#All],[Hovedtype sikkerhet (kategori 1 – 6)]],1,0)),S271,""))</f>
        <v/>
      </c>
      <c r="W271" s="120" t="str">
        <f>IF(OR(V271="",V271=0),"",IF(ISERROR(VLOOKUP(V271+0,Tabell10[[#All],[Segment næringseiendomsengasjementer]],1,0)),V271,""))</f>
        <v/>
      </c>
      <c r="Z271" s="120" t="str">
        <f>IF(OR(Y271="",Y271=0),"",IF(ISERROR(VLOOKUP(Y271+0,Tabell11[[#All],[SMB rabatt]],1,0)),Y271,""))</f>
        <v/>
      </c>
      <c r="AC271" s="120" t="str">
        <f>IF(OR(AB271="",AB271=0),"",IF(ISERROR(VLOOKUP(AB271+0,Tabell12[[#All],[Størrelsesparameter]],1,0)),AB271,""))</f>
        <v/>
      </c>
    </row>
    <row r="272" spans="3:29" ht="14.5">
      <c r="C272" s="8">
        <v>24540</v>
      </c>
      <c r="D272" s="8"/>
      <c r="E272" s="8"/>
      <c r="F272" s="8"/>
      <c r="G272" s="8"/>
      <c r="H272" s="8"/>
      <c r="I272" s="8"/>
      <c r="J272" s="8"/>
      <c r="K272" s="8"/>
      <c r="N272" s="120" t="str">
        <f>IF(OR(M272="",M272=0),"",IF(ISERROR(VLOOKUP(M272+0,Tabell16[[#All],[Sektorkode]],1,0)),M272,""))</f>
        <v/>
      </c>
      <c r="Q272" s="120" t="str">
        <f>IF(OR(P272="",P272=0),"",IF(ISERROR(VLOOKUP(P272+0,Tabell3[[#All],[Næringskode]],1,0)),P272,""))</f>
        <v/>
      </c>
      <c r="T272" s="120" t="str">
        <f>IF(OR(S272="",S272=0),"",IF(ISERROR(VLOOKUP(S272+0,Tabell8[[#All],[Hovedtype sikkerhet (kategori 1 – 6)]],1,0)),S272,""))</f>
        <v/>
      </c>
      <c r="W272" s="120" t="str">
        <f>IF(OR(V272="",V272=0),"",IF(ISERROR(VLOOKUP(V272+0,Tabell10[[#All],[Segment næringseiendomsengasjementer]],1,0)),V272,""))</f>
        <v/>
      </c>
      <c r="Z272" s="120" t="str">
        <f>IF(OR(Y272="",Y272=0),"",IF(ISERROR(VLOOKUP(Y272+0,Tabell11[[#All],[SMB rabatt]],1,0)),Y272,""))</f>
        <v/>
      </c>
      <c r="AC272" s="120" t="str">
        <f>IF(OR(AB272="",AB272=0),"",IF(ISERROR(VLOOKUP(AB272+0,Tabell12[[#All],[Størrelsesparameter]],1,0)),AB272,""))</f>
        <v/>
      </c>
    </row>
    <row r="273" spans="3:29" ht="14.5">
      <c r="C273" s="8">
        <v>25110</v>
      </c>
      <c r="D273" s="8"/>
      <c r="E273" s="8"/>
      <c r="F273" s="8"/>
      <c r="G273" s="8"/>
      <c r="H273" s="8"/>
      <c r="I273" s="8"/>
      <c r="J273" s="8"/>
      <c r="K273" s="8"/>
      <c r="N273" s="120" t="str">
        <f>IF(OR(M273="",M273=0),"",IF(ISERROR(VLOOKUP(M273+0,Tabell16[[#All],[Sektorkode]],1,0)),M273,""))</f>
        <v/>
      </c>
      <c r="Q273" s="120" t="str">
        <f>IF(OR(P273="",P273=0),"",IF(ISERROR(VLOOKUP(P273+0,Tabell3[[#All],[Næringskode]],1,0)),P273,""))</f>
        <v/>
      </c>
      <c r="T273" s="120" t="str">
        <f>IF(OR(S273="",S273=0),"",IF(ISERROR(VLOOKUP(S273+0,Tabell8[[#All],[Hovedtype sikkerhet (kategori 1 – 6)]],1,0)),S273,""))</f>
        <v/>
      </c>
      <c r="W273" s="120" t="str">
        <f>IF(OR(V273="",V273=0),"",IF(ISERROR(VLOOKUP(V273+0,Tabell10[[#All],[Segment næringseiendomsengasjementer]],1,0)),V273,""))</f>
        <v/>
      </c>
      <c r="Z273" s="120" t="str">
        <f>IF(OR(Y273="",Y273=0),"",IF(ISERROR(VLOOKUP(Y273+0,Tabell11[[#All],[SMB rabatt]],1,0)),Y273,""))</f>
        <v/>
      </c>
      <c r="AC273" s="120" t="str">
        <f>IF(OR(AB273="",AB273=0),"",IF(ISERROR(VLOOKUP(AB273+0,Tabell12[[#All],[Størrelsesparameter]],1,0)),AB273,""))</f>
        <v/>
      </c>
    </row>
    <row r="274" spans="3:29" ht="14.5">
      <c r="C274" s="8">
        <v>25120</v>
      </c>
      <c r="D274" s="8"/>
      <c r="E274" s="8"/>
      <c r="F274" s="8"/>
      <c r="G274" s="8"/>
      <c r="H274" s="8"/>
      <c r="I274" s="8"/>
      <c r="J274" s="8"/>
      <c r="K274" s="8"/>
      <c r="N274" s="120" t="str">
        <f>IF(OR(M274="",M274=0),"",IF(ISERROR(VLOOKUP(M274+0,Tabell16[[#All],[Sektorkode]],1,0)),M274,""))</f>
        <v/>
      </c>
      <c r="Q274" s="120" t="str">
        <f>IF(OR(P274="",P274=0),"",IF(ISERROR(VLOOKUP(P274+0,Tabell3[[#All],[Næringskode]],1,0)),P274,""))</f>
        <v/>
      </c>
      <c r="T274" s="120" t="str">
        <f>IF(OR(S274="",S274=0),"",IF(ISERROR(VLOOKUP(S274+0,Tabell8[[#All],[Hovedtype sikkerhet (kategori 1 – 6)]],1,0)),S274,""))</f>
        <v/>
      </c>
      <c r="W274" s="120" t="str">
        <f>IF(OR(V274="",V274=0),"",IF(ISERROR(VLOOKUP(V274+0,Tabell10[[#All],[Segment næringseiendomsengasjementer]],1,0)),V274,""))</f>
        <v/>
      </c>
      <c r="Z274" s="120" t="str">
        <f>IF(OR(Y274="",Y274=0),"",IF(ISERROR(VLOOKUP(Y274+0,Tabell11[[#All],[SMB rabatt]],1,0)),Y274,""))</f>
        <v/>
      </c>
      <c r="AC274" s="120" t="str">
        <f>IF(OR(AB274="",AB274=0),"",IF(ISERROR(VLOOKUP(AB274+0,Tabell12[[#All],[Størrelsesparameter]],1,0)),AB274,""))</f>
        <v/>
      </c>
    </row>
    <row r="275" spans="3:29" ht="14.5">
      <c r="C275" s="8">
        <v>25210</v>
      </c>
      <c r="D275" s="8"/>
      <c r="E275" s="8"/>
      <c r="F275" s="8"/>
      <c r="G275" s="8"/>
      <c r="H275" s="8"/>
      <c r="I275" s="8"/>
      <c r="J275" s="8"/>
      <c r="K275" s="8"/>
      <c r="N275" s="120" t="str">
        <f>IF(OR(M275="",M275=0),"",IF(ISERROR(VLOOKUP(M275+0,Tabell16[[#All],[Sektorkode]],1,0)),M275,""))</f>
        <v/>
      </c>
      <c r="Q275" s="120" t="str">
        <f>IF(OR(P275="",P275=0),"",IF(ISERROR(VLOOKUP(P275+0,Tabell3[[#All],[Næringskode]],1,0)),P275,""))</f>
        <v/>
      </c>
      <c r="T275" s="120" t="str">
        <f>IF(OR(S275="",S275=0),"",IF(ISERROR(VLOOKUP(S275+0,Tabell8[[#All],[Hovedtype sikkerhet (kategori 1 – 6)]],1,0)),S275,""))</f>
        <v/>
      </c>
      <c r="W275" s="120" t="str">
        <f>IF(OR(V275="",V275=0),"",IF(ISERROR(VLOOKUP(V275+0,Tabell10[[#All],[Segment næringseiendomsengasjementer]],1,0)),V275,""))</f>
        <v/>
      </c>
      <c r="Z275" s="120" t="str">
        <f>IF(OR(Y275="",Y275=0),"",IF(ISERROR(VLOOKUP(Y275+0,Tabell11[[#All],[SMB rabatt]],1,0)),Y275,""))</f>
        <v/>
      </c>
      <c r="AC275" s="120" t="str">
        <f>IF(OR(AB275="",AB275=0),"",IF(ISERROR(VLOOKUP(AB275+0,Tabell12[[#All],[Størrelsesparameter]],1,0)),AB275,""))</f>
        <v/>
      </c>
    </row>
    <row r="276" spans="3:29" ht="14.5">
      <c r="C276" s="8">
        <v>25210</v>
      </c>
      <c r="D276" s="8"/>
      <c r="E276" s="8"/>
      <c r="F276" s="8"/>
      <c r="G276" s="8"/>
      <c r="H276" s="8"/>
      <c r="I276" s="8"/>
      <c r="J276" s="8"/>
      <c r="K276" s="8"/>
      <c r="N276" s="120" t="str">
        <f>IF(OR(M276="",M276=0),"",IF(ISERROR(VLOOKUP(M276+0,Tabell16[[#All],[Sektorkode]],1,0)),M276,""))</f>
        <v/>
      </c>
      <c r="Q276" s="120" t="str">
        <f>IF(OR(P276="",P276=0),"",IF(ISERROR(VLOOKUP(P276+0,Tabell3[[#All],[Næringskode]],1,0)),P276,""))</f>
        <v/>
      </c>
      <c r="T276" s="120" t="str">
        <f>IF(OR(S276="",S276=0),"",IF(ISERROR(VLOOKUP(S276+0,Tabell8[[#All],[Hovedtype sikkerhet (kategori 1 – 6)]],1,0)),S276,""))</f>
        <v/>
      </c>
      <c r="W276" s="120" t="str">
        <f>IF(OR(V276="",V276=0),"",IF(ISERROR(VLOOKUP(V276+0,Tabell10[[#All],[Segment næringseiendomsengasjementer]],1,0)),V276,""))</f>
        <v/>
      </c>
      <c r="Z276" s="120" t="str">
        <f>IF(OR(Y276="",Y276=0),"",IF(ISERROR(VLOOKUP(Y276+0,Tabell11[[#All],[SMB rabatt]],1,0)),Y276,""))</f>
        <v/>
      </c>
      <c r="AC276" s="120" t="str">
        <f>IF(OR(AB276="",AB276=0),"",IF(ISERROR(VLOOKUP(AB276+0,Tabell12[[#All],[Størrelsesparameter]],1,0)),AB276,""))</f>
        <v/>
      </c>
    </row>
    <row r="277" spans="3:29" ht="14.5">
      <c r="C277" s="8">
        <v>25220</v>
      </c>
      <c r="D277" s="8"/>
      <c r="E277" s="8"/>
      <c r="F277" s="8"/>
      <c r="G277" s="8"/>
      <c r="H277" s="8"/>
      <c r="I277" s="8"/>
      <c r="J277" s="8"/>
      <c r="K277" s="8"/>
      <c r="N277" s="120" t="str">
        <f>IF(OR(M277="",M277=0),"",IF(ISERROR(VLOOKUP(M277+0,Tabell16[[#All],[Sektorkode]],1,0)),M277,""))</f>
        <v/>
      </c>
      <c r="Q277" s="120" t="str">
        <f>IF(OR(P277="",P277=0),"",IF(ISERROR(VLOOKUP(P277+0,Tabell3[[#All],[Næringskode]],1,0)),P277,""))</f>
        <v/>
      </c>
      <c r="T277" s="120" t="str">
        <f>IF(OR(S277="",S277=0),"",IF(ISERROR(VLOOKUP(S277+0,Tabell8[[#All],[Hovedtype sikkerhet (kategori 1 – 6)]],1,0)),S277,""))</f>
        <v/>
      </c>
      <c r="W277" s="120" t="str">
        <f>IF(OR(V277="",V277=0),"",IF(ISERROR(VLOOKUP(V277+0,Tabell10[[#All],[Segment næringseiendomsengasjementer]],1,0)),V277,""))</f>
        <v/>
      </c>
      <c r="Z277" s="120" t="str">
        <f>IF(OR(Y277="",Y277=0),"",IF(ISERROR(VLOOKUP(Y277+0,Tabell11[[#All],[SMB rabatt]],1,0)),Y277,""))</f>
        <v/>
      </c>
      <c r="AC277" s="120" t="str">
        <f>IF(OR(AB277="",AB277=0),"",IF(ISERROR(VLOOKUP(AB277+0,Tabell12[[#All],[Størrelsesparameter]],1,0)),AB277,""))</f>
        <v/>
      </c>
    </row>
    <row r="278" spans="3:29" ht="14.5">
      <c r="C278" s="8">
        <v>25300</v>
      </c>
      <c r="D278" s="8"/>
      <c r="E278" s="8"/>
      <c r="F278" s="8"/>
      <c r="G278" s="8"/>
      <c r="H278" s="8"/>
      <c r="I278" s="8"/>
      <c r="J278" s="8"/>
      <c r="K278" s="8"/>
      <c r="N278" s="120" t="str">
        <f>IF(OR(M278="",M278=0),"",IF(ISERROR(VLOOKUP(M278+0,Tabell16[[#All],[Sektorkode]],1,0)),M278,""))</f>
        <v/>
      </c>
      <c r="Q278" s="120" t="str">
        <f>IF(OR(P278="",P278=0),"",IF(ISERROR(VLOOKUP(P278+0,Tabell3[[#All],[Næringskode]],1,0)),P278,""))</f>
        <v/>
      </c>
      <c r="T278" s="120" t="str">
        <f>IF(OR(S278="",S278=0),"",IF(ISERROR(VLOOKUP(S278+0,Tabell8[[#All],[Hovedtype sikkerhet (kategori 1 – 6)]],1,0)),S278,""))</f>
        <v/>
      </c>
      <c r="W278" s="120" t="str">
        <f>IF(OR(V278="",V278=0),"",IF(ISERROR(VLOOKUP(V278+0,Tabell10[[#All],[Segment næringseiendomsengasjementer]],1,0)),V278,""))</f>
        <v/>
      </c>
      <c r="Z278" s="120" t="str">
        <f>IF(OR(Y278="",Y278=0),"",IF(ISERROR(VLOOKUP(Y278+0,Tabell11[[#All],[SMB rabatt]],1,0)),Y278,""))</f>
        <v/>
      </c>
      <c r="AC278" s="120" t="str">
        <f>IF(OR(AB278="",AB278=0),"",IF(ISERROR(VLOOKUP(AB278+0,Tabell12[[#All],[Størrelsesparameter]],1,0)),AB278,""))</f>
        <v/>
      </c>
    </row>
    <row r="279" spans="3:29" ht="14.5">
      <c r="C279" s="8">
        <v>25400</v>
      </c>
      <c r="D279" s="8"/>
      <c r="E279" s="8"/>
      <c r="F279" s="8"/>
      <c r="G279" s="8"/>
      <c r="H279" s="8"/>
      <c r="I279" s="8"/>
      <c r="J279" s="8"/>
      <c r="K279" s="8"/>
      <c r="N279" s="120" t="str">
        <f>IF(OR(M279="",M279=0),"",IF(ISERROR(VLOOKUP(M279+0,Tabell16[[#All],[Sektorkode]],1,0)),M279,""))</f>
        <v/>
      </c>
      <c r="Q279" s="120" t="str">
        <f>IF(OR(P279="",P279=0),"",IF(ISERROR(VLOOKUP(P279+0,Tabell3[[#All],[Næringskode]],1,0)),P279,""))</f>
        <v/>
      </c>
      <c r="T279" s="120" t="str">
        <f>IF(OR(S279="",S279=0),"",IF(ISERROR(VLOOKUP(S279+0,Tabell8[[#All],[Hovedtype sikkerhet (kategori 1 – 6)]],1,0)),S279,""))</f>
        <v/>
      </c>
      <c r="W279" s="120" t="str">
        <f>IF(OR(V279="",V279=0),"",IF(ISERROR(VLOOKUP(V279+0,Tabell10[[#All],[Segment næringseiendomsengasjementer]],1,0)),V279,""))</f>
        <v/>
      </c>
      <c r="Z279" s="120" t="str">
        <f>IF(OR(Y279="",Y279=0),"",IF(ISERROR(VLOOKUP(Y279+0,Tabell11[[#All],[SMB rabatt]],1,0)),Y279,""))</f>
        <v/>
      </c>
      <c r="AC279" s="120" t="str">
        <f>IF(OR(AB279="",AB279=0),"",IF(ISERROR(VLOOKUP(AB279+0,Tabell12[[#All],[Størrelsesparameter]],1,0)),AB279,""))</f>
        <v/>
      </c>
    </row>
    <row r="280" spans="3:29" ht="14.5">
      <c r="C280" s="8">
        <v>25510</v>
      </c>
      <c r="D280" s="8"/>
      <c r="E280" s="8"/>
      <c r="F280" s="8"/>
      <c r="G280" s="8"/>
      <c r="H280" s="8"/>
      <c r="I280" s="8"/>
      <c r="J280" s="8"/>
      <c r="K280" s="8"/>
      <c r="N280" s="120" t="str">
        <f>IF(OR(M280="",M280=0),"",IF(ISERROR(VLOOKUP(M280+0,Tabell16[[#All],[Sektorkode]],1,0)),M280,""))</f>
        <v/>
      </c>
      <c r="Q280" s="120" t="str">
        <f>IF(OR(P280="",P280=0),"",IF(ISERROR(VLOOKUP(P280+0,Tabell3[[#All],[Næringskode]],1,0)),P280,""))</f>
        <v/>
      </c>
      <c r="T280" s="120" t="str">
        <f>IF(OR(S280="",S280=0),"",IF(ISERROR(VLOOKUP(S280+0,Tabell8[[#All],[Hovedtype sikkerhet (kategori 1 – 6)]],1,0)),S280,""))</f>
        <v/>
      </c>
      <c r="W280" s="120" t="str">
        <f>IF(OR(V280="",V280=0),"",IF(ISERROR(VLOOKUP(V280+0,Tabell10[[#All],[Segment næringseiendomsengasjementer]],1,0)),V280,""))</f>
        <v/>
      </c>
      <c r="Z280" s="120" t="str">
        <f>IF(OR(Y280="",Y280=0),"",IF(ISERROR(VLOOKUP(Y280+0,Tabell11[[#All],[SMB rabatt]],1,0)),Y280,""))</f>
        <v/>
      </c>
      <c r="AC280" s="120" t="str">
        <f>IF(OR(AB280="",AB280=0),"",IF(ISERROR(VLOOKUP(AB280+0,Tabell12[[#All],[Størrelsesparameter]],1,0)),AB280,""))</f>
        <v/>
      </c>
    </row>
    <row r="281" spans="3:29" ht="14.5">
      <c r="C281" s="8">
        <v>25520</v>
      </c>
      <c r="D281" s="8"/>
      <c r="E281" s="8"/>
      <c r="F281" s="8"/>
      <c r="G281" s="8"/>
      <c r="H281" s="8"/>
      <c r="I281" s="8"/>
      <c r="J281" s="8"/>
      <c r="K281" s="8"/>
      <c r="N281" s="120" t="str">
        <f>IF(OR(M281="",M281=0),"",IF(ISERROR(VLOOKUP(M281+0,Tabell16[[#All],[Sektorkode]],1,0)),M281,""))</f>
        <v/>
      </c>
      <c r="Q281" s="120" t="str">
        <f>IF(OR(P281="",P281=0),"",IF(ISERROR(VLOOKUP(P281+0,Tabell3[[#All],[Næringskode]],1,0)),P281,""))</f>
        <v/>
      </c>
      <c r="T281" s="120" t="str">
        <f>IF(OR(S281="",S281=0),"",IF(ISERROR(VLOOKUP(S281+0,Tabell8[[#All],[Hovedtype sikkerhet (kategori 1 – 6)]],1,0)),S281,""))</f>
        <v/>
      </c>
      <c r="W281" s="120" t="str">
        <f>IF(OR(V281="",V281=0),"",IF(ISERROR(VLOOKUP(V281+0,Tabell10[[#All],[Segment næringseiendomsengasjementer]],1,0)),V281,""))</f>
        <v/>
      </c>
      <c r="Z281" s="120" t="str">
        <f>IF(OR(Y281="",Y281=0),"",IF(ISERROR(VLOOKUP(Y281+0,Tabell11[[#All],[SMB rabatt]],1,0)),Y281,""))</f>
        <v/>
      </c>
      <c r="AC281" s="120" t="str">
        <f>IF(OR(AB281="",AB281=0),"",IF(ISERROR(VLOOKUP(AB281+0,Tabell12[[#All],[Størrelsesparameter]],1,0)),AB281,""))</f>
        <v/>
      </c>
    </row>
    <row r="282" spans="3:29" ht="14.5">
      <c r="C282" s="8">
        <v>25530</v>
      </c>
      <c r="D282" s="8"/>
      <c r="E282" s="8"/>
      <c r="F282" s="8"/>
      <c r="G282" s="8"/>
      <c r="H282" s="8"/>
      <c r="I282" s="8"/>
      <c r="J282" s="8"/>
      <c r="K282" s="8"/>
      <c r="N282" s="120" t="str">
        <f>IF(OR(M282="",M282=0),"",IF(ISERROR(VLOOKUP(M282+0,Tabell16[[#All],[Sektorkode]],1,0)),M282,""))</f>
        <v/>
      </c>
      <c r="Q282" s="120" t="str">
        <f>IF(OR(P282="",P282=0),"",IF(ISERROR(VLOOKUP(P282+0,Tabell3[[#All],[Næringskode]],1,0)),P282,""))</f>
        <v/>
      </c>
      <c r="T282" s="120" t="str">
        <f>IF(OR(S282="",S282=0),"",IF(ISERROR(VLOOKUP(S282+0,Tabell8[[#All],[Hovedtype sikkerhet (kategori 1 – 6)]],1,0)),S282,""))</f>
        <v/>
      </c>
      <c r="W282" s="120" t="str">
        <f>IF(OR(V282="",V282=0),"",IF(ISERROR(VLOOKUP(V282+0,Tabell10[[#All],[Segment næringseiendomsengasjementer]],1,0)),V282,""))</f>
        <v/>
      </c>
      <c r="Z282" s="120" t="str">
        <f>IF(OR(Y282="",Y282=0),"",IF(ISERROR(VLOOKUP(Y282+0,Tabell11[[#All],[SMB rabatt]],1,0)),Y282,""))</f>
        <v/>
      </c>
      <c r="AC282" s="120" t="str">
        <f>IF(OR(AB282="",AB282=0),"",IF(ISERROR(VLOOKUP(AB282+0,Tabell12[[#All],[Størrelsesparameter]],1,0)),AB282,""))</f>
        <v/>
      </c>
    </row>
    <row r="283" spans="3:29" ht="14.5">
      <c r="C283" s="8">
        <v>25530</v>
      </c>
      <c r="D283" s="8"/>
      <c r="E283" s="8"/>
      <c r="F283" s="8"/>
      <c r="G283" s="8"/>
      <c r="H283" s="8"/>
      <c r="I283" s="8"/>
      <c r="J283" s="8"/>
      <c r="K283" s="8"/>
      <c r="N283" s="120" t="str">
        <f>IF(OR(M283="",M283=0),"",IF(ISERROR(VLOOKUP(M283+0,Tabell16[[#All],[Sektorkode]],1,0)),M283,""))</f>
        <v/>
      </c>
      <c r="Q283" s="120" t="str">
        <f>IF(OR(P283="",P283=0),"",IF(ISERROR(VLOOKUP(P283+0,Tabell3[[#All],[Næringskode]],1,0)),P283,""))</f>
        <v/>
      </c>
      <c r="T283" s="120" t="str">
        <f>IF(OR(S283="",S283=0),"",IF(ISERROR(VLOOKUP(S283+0,Tabell8[[#All],[Hovedtype sikkerhet (kategori 1 – 6)]],1,0)),S283,""))</f>
        <v/>
      </c>
      <c r="W283" s="120" t="str">
        <f>IF(OR(V283="",V283=0),"",IF(ISERROR(VLOOKUP(V283+0,Tabell10[[#All],[Segment næringseiendomsengasjementer]],1,0)),V283,""))</f>
        <v/>
      </c>
      <c r="Z283" s="120" t="str">
        <f>IF(OR(Y283="",Y283=0),"",IF(ISERROR(VLOOKUP(Y283+0,Tabell11[[#All],[SMB rabatt]],1,0)),Y283,""))</f>
        <v/>
      </c>
      <c r="AC283" s="120" t="str">
        <f>IF(OR(AB283="",AB283=0),"",IF(ISERROR(VLOOKUP(AB283+0,Tabell12[[#All],[Størrelsesparameter]],1,0)),AB283,""))</f>
        <v/>
      </c>
    </row>
    <row r="284" spans="3:29" ht="14.5">
      <c r="C284" s="8">
        <v>25610</v>
      </c>
      <c r="D284" s="8"/>
      <c r="E284" s="8"/>
      <c r="F284" s="8"/>
      <c r="G284" s="8"/>
      <c r="H284" s="8"/>
      <c r="I284" s="8"/>
      <c r="J284" s="8"/>
      <c r="K284" s="8"/>
      <c r="N284" s="120" t="str">
        <f>IF(OR(M284="",M284=0),"",IF(ISERROR(VLOOKUP(M284+0,Tabell16[[#All],[Sektorkode]],1,0)),M284,""))</f>
        <v/>
      </c>
      <c r="Q284" s="120" t="str">
        <f>IF(OR(P284="",P284=0),"",IF(ISERROR(VLOOKUP(P284+0,Tabell3[[#All],[Næringskode]],1,0)),P284,""))</f>
        <v/>
      </c>
      <c r="T284" s="120" t="str">
        <f>IF(OR(S284="",S284=0),"",IF(ISERROR(VLOOKUP(S284+0,Tabell8[[#All],[Hovedtype sikkerhet (kategori 1 – 6)]],1,0)),S284,""))</f>
        <v/>
      </c>
      <c r="W284" s="120" t="str">
        <f>IF(OR(V284="",V284=0),"",IF(ISERROR(VLOOKUP(V284+0,Tabell10[[#All],[Segment næringseiendomsengasjementer]],1,0)),V284,""))</f>
        <v/>
      </c>
      <c r="Z284" s="120" t="str">
        <f>IF(OR(Y284="",Y284=0),"",IF(ISERROR(VLOOKUP(Y284+0,Tabell11[[#All],[SMB rabatt]],1,0)),Y284,""))</f>
        <v/>
      </c>
      <c r="AC284" s="120" t="str">
        <f>IF(OR(AB284="",AB284=0),"",IF(ISERROR(VLOOKUP(AB284+0,Tabell12[[#All],[Størrelsesparameter]],1,0)),AB284,""))</f>
        <v/>
      </c>
    </row>
    <row r="285" spans="3:29" ht="14.5">
      <c r="C285" s="8">
        <v>25620</v>
      </c>
      <c r="D285" s="8"/>
      <c r="E285" s="8"/>
      <c r="F285" s="8"/>
      <c r="G285" s="8"/>
      <c r="H285" s="8"/>
      <c r="I285" s="8"/>
      <c r="J285" s="8"/>
      <c r="K285" s="8"/>
      <c r="N285" s="120" t="str">
        <f>IF(OR(M285="",M285=0),"",IF(ISERROR(VLOOKUP(M285+0,Tabell16[[#All],[Sektorkode]],1,0)),M285,""))</f>
        <v/>
      </c>
      <c r="Q285" s="120" t="str">
        <f>IF(OR(P285="",P285=0),"",IF(ISERROR(VLOOKUP(P285+0,Tabell3[[#All],[Næringskode]],1,0)),P285,""))</f>
        <v/>
      </c>
      <c r="T285" s="120" t="str">
        <f>IF(OR(S285="",S285=0),"",IF(ISERROR(VLOOKUP(S285+0,Tabell8[[#All],[Hovedtype sikkerhet (kategori 1 – 6)]],1,0)),S285,""))</f>
        <v/>
      </c>
      <c r="W285" s="120" t="str">
        <f>IF(OR(V285="",V285=0),"",IF(ISERROR(VLOOKUP(V285+0,Tabell10[[#All],[Segment næringseiendomsengasjementer]],1,0)),V285,""))</f>
        <v/>
      </c>
      <c r="Z285" s="120" t="str">
        <f>IF(OR(Y285="",Y285=0),"",IF(ISERROR(VLOOKUP(Y285+0,Tabell11[[#All],[SMB rabatt]],1,0)),Y285,""))</f>
        <v/>
      </c>
      <c r="AC285" s="120" t="str">
        <f>IF(OR(AB285="",AB285=0),"",IF(ISERROR(VLOOKUP(AB285+0,Tabell12[[#All],[Størrelsesparameter]],1,0)),AB285,""))</f>
        <v/>
      </c>
    </row>
    <row r="286" spans="3:29" ht="14.5">
      <c r="C286" s="8">
        <v>25630</v>
      </c>
      <c r="D286" s="8"/>
      <c r="E286" s="8"/>
      <c r="F286" s="8"/>
      <c r="G286" s="8"/>
      <c r="H286" s="8"/>
      <c r="I286" s="8"/>
      <c r="J286" s="8"/>
      <c r="K286" s="8"/>
      <c r="N286" s="120" t="str">
        <f>IF(OR(M286="",M286=0),"",IF(ISERROR(VLOOKUP(M286+0,Tabell16[[#All],[Sektorkode]],1,0)),M286,""))</f>
        <v/>
      </c>
      <c r="Q286" s="120" t="str">
        <f>IF(OR(P286="",P286=0),"",IF(ISERROR(VLOOKUP(P286+0,Tabell3[[#All],[Næringskode]],1,0)),P286,""))</f>
        <v/>
      </c>
      <c r="T286" s="120" t="str">
        <f>IF(OR(S286="",S286=0),"",IF(ISERROR(VLOOKUP(S286+0,Tabell8[[#All],[Hovedtype sikkerhet (kategori 1 – 6)]],1,0)),S286,""))</f>
        <v/>
      </c>
      <c r="W286" s="120" t="str">
        <f>IF(OR(V286="",V286=0),"",IF(ISERROR(VLOOKUP(V286+0,Tabell10[[#All],[Segment næringseiendomsengasjementer]],1,0)),V286,""))</f>
        <v/>
      </c>
      <c r="Z286" s="120" t="str">
        <f>IF(OR(Y286="",Y286=0),"",IF(ISERROR(VLOOKUP(Y286+0,Tabell11[[#All],[SMB rabatt]],1,0)),Y286,""))</f>
        <v/>
      </c>
      <c r="AC286" s="120" t="str">
        <f>IF(OR(AB286="",AB286=0),"",IF(ISERROR(VLOOKUP(AB286+0,Tabell12[[#All],[Størrelsesparameter]],1,0)),AB286,""))</f>
        <v/>
      </c>
    </row>
    <row r="287" spans="3:29" ht="14.5">
      <c r="C287" s="8">
        <v>25910</v>
      </c>
      <c r="D287" s="8"/>
      <c r="E287" s="8"/>
      <c r="F287" s="8"/>
      <c r="G287" s="8"/>
      <c r="H287" s="8"/>
      <c r="I287" s="8"/>
      <c r="J287" s="8"/>
      <c r="K287" s="8"/>
      <c r="N287" s="120" t="str">
        <f>IF(OR(M287="",M287=0),"",IF(ISERROR(VLOOKUP(M287+0,Tabell16[[#All],[Sektorkode]],1,0)),M287,""))</f>
        <v/>
      </c>
      <c r="Q287" s="120" t="str">
        <f>IF(OR(P287="",P287=0),"",IF(ISERROR(VLOOKUP(P287+0,Tabell3[[#All],[Næringskode]],1,0)),P287,""))</f>
        <v/>
      </c>
      <c r="T287" s="120" t="str">
        <f>IF(OR(S287="",S287=0),"",IF(ISERROR(VLOOKUP(S287+0,Tabell8[[#All],[Hovedtype sikkerhet (kategori 1 – 6)]],1,0)),S287,""))</f>
        <v/>
      </c>
      <c r="W287" s="120" t="str">
        <f>IF(OR(V287="",V287=0),"",IF(ISERROR(VLOOKUP(V287+0,Tabell10[[#All],[Segment næringseiendomsengasjementer]],1,0)),V287,""))</f>
        <v/>
      </c>
      <c r="Z287" s="120" t="str">
        <f>IF(OR(Y287="",Y287=0),"",IF(ISERROR(VLOOKUP(Y287+0,Tabell11[[#All],[SMB rabatt]],1,0)),Y287,""))</f>
        <v/>
      </c>
      <c r="AC287" s="120" t="str">
        <f>IF(OR(AB287="",AB287=0),"",IF(ISERROR(VLOOKUP(AB287+0,Tabell12[[#All],[Størrelsesparameter]],1,0)),AB287,""))</f>
        <v/>
      </c>
    </row>
    <row r="288" spans="3:29" ht="14.5">
      <c r="C288" s="8">
        <v>25920</v>
      </c>
      <c r="D288" s="8"/>
      <c r="E288" s="8"/>
      <c r="F288" s="8"/>
      <c r="G288" s="8"/>
      <c r="H288" s="8"/>
      <c r="I288" s="8"/>
      <c r="J288" s="8"/>
      <c r="K288" s="8"/>
      <c r="N288" s="120" t="str">
        <f>IF(OR(M288="",M288=0),"",IF(ISERROR(VLOOKUP(M288+0,Tabell16[[#All],[Sektorkode]],1,0)),M288,""))</f>
        <v/>
      </c>
      <c r="Q288" s="120" t="str">
        <f>IF(OR(P288="",P288=0),"",IF(ISERROR(VLOOKUP(P288+0,Tabell3[[#All],[Næringskode]],1,0)),P288,""))</f>
        <v/>
      </c>
      <c r="T288" s="120" t="str">
        <f>IF(OR(S288="",S288=0),"",IF(ISERROR(VLOOKUP(S288+0,Tabell8[[#All],[Hovedtype sikkerhet (kategori 1 – 6)]],1,0)),S288,""))</f>
        <v/>
      </c>
      <c r="W288" s="120" t="str">
        <f>IF(OR(V288="",V288=0),"",IF(ISERROR(VLOOKUP(V288+0,Tabell10[[#All],[Segment næringseiendomsengasjementer]],1,0)),V288,""))</f>
        <v/>
      </c>
      <c r="Z288" s="120" t="str">
        <f>IF(OR(Y288="",Y288=0),"",IF(ISERROR(VLOOKUP(Y288+0,Tabell11[[#All],[SMB rabatt]],1,0)),Y288,""))</f>
        <v/>
      </c>
      <c r="AC288" s="120" t="str">
        <f>IF(OR(AB288="",AB288=0),"",IF(ISERROR(VLOOKUP(AB288+0,Tabell12[[#All],[Størrelsesparameter]],1,0)),AB288,""))</f>
        <v/>
      </c>
    </row>
    <row r="289" spans="3:29" ht="14.5">
      <c r="C289" s="8">
        <v>25930</v>
      </c>
      <c r="D289" s="8"/>
      <c r="E289" s="8"/>
      <c r="F289" s="8"/>
      <c r="G289" s="8"/>
      <c r="H289" s="8"/>
      <c r="I289" s="8"/>
      <c r="J289" s="8"/>
      <c r="K289" s="8"/>
      <c r="N289" s="120" t="str">
        <f>IF(OR(M289="",M289=0),"",IF(ISERROR(VLOOKUP(M289+0,Tabell16[[#All],[Sektorkode]],1,0)),M289,""))</f>
        <v/>
      </c>
      <c r="Q289" s="120" t="str">
        <f>IF(OR(P289="",P289=0),"",IF(ISERROR(VLOOKUP(P289+0,Tabell3[[#All],[Næringskode]],1,0)),P289,""))</f>
        <v/>
      </c>
      <c r="T289" s="120" t="str">
        <f>IF(OR(S289="",S289=0),"",IF(ISERROR(VLOOKUP(S289+0,Tabell8[[#All],[Hovedtype sikkerhet (kategori 1 – 6)]],1,0)),S289,""))</f>
        <v/>
      </c>
      <c r="W289" s="120" t="str">
        <f>IF(OR(V289="",V289=0),"",IF(ISERROR(VLOOKUP(V289+0,Tabell10[[#All],[Segment næringseiendomsengasjementer]],1,0)),V289,""))</f>
        <v/>
      </c>
      <c r="Z289" s="120" t="str">
        <f>IF(OR(Y289="",Y289=0),"",IF(ISERROR(VLOOKUP(Y289+0,Tabell11[[#All],[SMB rabatt]],1,0)),Y289,""))</f>
        <v/>
      </c>
      <c r="AC289" s="120" t="str">
        <f>IF(OR(AB289="",AB289=0),"",IF(ISERROR(VLOOKUP(AB289+0,Tabell12[[#All],[Størrelsesparameter]],1,0)),AB289,""))</f>
        <v/>
      </c>
    </row>
    <row r="290" spans="3:29" ht="14.5">
      <c r="C290" s="8">
        <v>25940</v>
      </c>
      <c r="D290" s="8"/>
      <c r="E290" s="8"/>
      <c r="F290" s="8"/>
      <c r="G290" s="8"/>
      <c r="H290" s="8"/>
      <c r="I290" s="8"/>
      <c r="J290" s="8"/>
      <c r="K290" s="8"/>
      <c r="N290" s="120" t="str">
        <f>IF(OR(M290="",M290=0),"",IF(ISERROR(VLOOKUP(M290+0,Tabell16[[#All],[Sektorkode]],1,0)),M290,""))</f>
        <v/>
      </c>
      <c r="Q290" s="120" t="str">
        <f>IF(OR(P290="",P290=0),"",IF(ISERROR(VLOOKUP(P290+0,Tabell3[[#All],[Næringskode]],1,0)),P290,""))</f>
        <v/>
      </c>
      <c r="T290" s="120" t="str">
        <f>IF(OR(S290="",S290=0),"",IF(ISERROR(VLOOKUP(S290+0,Tabell8[[#All],[Hovedtype sikkerhet (kategori 1 – 6)]],1,0)),S290,""))</f>
        <v/>
      </c>
      <c r="W290" s="120" t="str">
        <f>IF(OR(V290="",V290=0),"",IF(ISERROR(VLOOKUP(V290+0,Tabell10[[#All],[Segment næringseiendomsengasjementer]],1,0)),V290,""))</f>
        <v/>
      </c>
      <c r="Z290" s="120" t="str">
        <f>IF(OR(Y290="",Y290=0),"",IF(ISERROR(VLOOKUP(Y290+0,Tabell11[[#All],[SMB rabatt]],1,0)),Y290,""))</f>
        <v/>
      </c>
      <c r="AC290" s="120" t="str">
        <f>IF(OR(AB290="",AB290=0),"",IF(ISERROR(VLOOKUP(AB290+0,Tabell12[[#All],[Størrelsesparameter]],1,0)),AB290,""))</f>
        <v/>
      </c>
    </row>
    <row r="291" spans="3:29" ht="14.5">
      <c r="C291" s="8">
        <v>25990</v>
      </c>
      <c r="D291" s="8"/>
      <c r="E291" s="8"/>
      <c r="F291" s="8"/>
      <c r="G291" s="8"/>
      <c r="H291" s="8"/>
      <c r="I291" s="8"/>
      <c r="J291" s="8"/>
      <c r="K291" s="8"/>
      <c r="N291" s="120" t="str">
        <f>IF(OR(M291="",M291=0),"",IF(ISERROR(VLOOKUP(M291+0,Tabell16[[#All],[Sektorkode]],1,0)),M291,""))</f>
        <v/>
      </c>
      <c r="Q291" s="120" t="str">
        <f>IF(OR(P291="",P291=0),"",IF(ISERROR(VLOOKUP(P291+0,Tabell3[[#All],[Næringskode]],1,0)),P291,""))</f>
        <v/>
      </c>
      <c r="T291" s="120" t="str">
        <f>IF(OR(S291="",S291=0),"",IF(ISERROR(VLOOKUP(S291+0,Tabell8[[#All],[Hovedtype sikkerhet (kategori 1 – 6)]],1,0)),S291,""))</f>
        <v/>
      </c>
      <c r="W291" s="120" t="str">
        <f>IF(OR(V291="",V291=0),"",IF(ISERROR(VLOOKUP(V291+0,Tabell10[[#All],[Segment næringseiendomsengasjementer]],1,0)),V291,""))</f>
        <v/>
      </c>
      <c r="Z291" s="120" t="str">
        <f>IF(OR(Y291="",Y291=0),"",IF(ISERROR(VLOOKUP(Y291+0,Tabell11[[#All],[SMB rabatt]],1,0)),Y291,""))</f>
        <v/>
      </c>
      <c r="AC291" s="120" t="str">
        <f>IF(OR(AB291="",AB291=0),"",IF(ISERROR(VLOOKUP(AB291+0,Tabell12[[#All],[Størrelsesparameter]],1,0)),AB291,""))</f>
        <v/>
      </c>
    </row>
    <row r="292" spans="3:29" ht="14.5">
      <c r="C292" s="8">
        <v>26110</v>
      </c>
      <c r="D292" s="8"/>
      <c r="E292" s="8"/>
      <c r="F292" s="8"/>
      <c r="G292" s="8"/>
      <c r="H292" s="8"/>
      <c r="I292" s="8"/>
      <c r="J292" s="8"/>
      <c r="K292" s="8"/>
      <c r="N292" s="120" t="str">
        <f>IF(OR(M292="",M292=0),"",IF(ISERROR(VLOOKUP(M292+0,Tabell16[[#All],[Sektorkode]],1,0)),M292,""))</f>
        <v/>
      </c>
      <c r="Q292" s="120" t="str">
        <f>IF(OR(P292="",P292=0),"",IF(ISERROR(VLOOKUP(P292+0,Tabell3[[#All],[Næringskode]],1,0)),P292,""))</f>
        <v/>
      </c>
      <c r="T292" s="120" t="str">
        <f>IF(OR(S292="",S292=0),"",IF(ISERROR(VLOOKUP(S292+0,Tabell8[[#All],[Hovedtype sikkerhet (kategori 1 – 6)]],1,0)),S292,""))</f>
        <v/>
      </c>
      <c r="W292" s="120" t="str">
        <f>IF(OR(V292="",V292=0),"",IF(ISERROR(VLOOKUP(V292+0,Tabell10[[#All],[Segment næringseiendomsengasjementer]],1,0)),V292,""))</f>
        <v/>
      </c>
      <c r="Z292" s="120" t="str">
        <f>IF(OR(Y292="",Y292=0),"",IF(ISERROR(VLOOKUP(Y292+0,Tabell11[[#All],[SMB rabatt]],1,0)),Y292,""))</f>
        <v/>
      </c>
      <c r="AC292" s="120" t="str">
        <f>IF(OR(AB292="",AB292=0),"",IF(ISERROR(VLOOKUP(AB292+0,Tabell12[[#All],[Størrelsesparameter]],1,0)),AB292,""))</f>
        <v/>
      </c>
    </row>
    <row r="293" spans="3:29" ht="14.5">
      <c r="C293" s="8">
        <v>26120</v>
      </c>
      <c r="D293" s="8"/>
      <c r="E293" s="8"/>
      <c r="F293" s="8"/>
      <c r="G293" s="8"/>
      <c r="H293" s="8"/>
      <c r="I293" s="8"/>
      <c r="J293" s="8"/>
      <c r="K293" s="8"/>
      <c r="N293" s="120" t="str">
        <f>IF(OR(M293="",M293=0),"",IF(ISERROR(VLOOKUP(M293+0,Tabell16[[#All],[Sektorkode]],1,0)),M293,""))</f>
        <v/>
      </c>
      <c r="Q293" s="120" t="str">
        <f>IF(OR(P293="",P293=0),"",IF(ISERROR(VLOOKUP(P293+0,Tabell3[[#All],[Næringskode]],1,0)),P293,""))</f>
        <v/>
      </c>
      <c r="T293" s="120" t="str">
        <f>IF(OR(S293="",S293=0),"",IF(ISERROR(VLOOKUP(S293+0,Tabell8[[#All],[Hovedtype sikkerhet (kategori 1 – 6)]],1,0)),S293,""))</f>
        <v/>
      </c>
      <c r="W293" s="120" t="str">
        <f>IF(OR(V293="",V293=0),"",IF(ISERROR(VLOOKUP(V293+0,Tabell10[[#All],[Segment næringseiendomsengasjementer]],1,0)),V293,""))</f>
        <v/>
      </c>
      <c r="Z293" s="120" t="str">
        <f>IF(OR(Y293="",Y293=0),"",IF(ISERROR(VLOOKUP(Y293+0,Tabell11[[#All],[SMB rabatt]],1,0)),Y293,""))</f>
        <v/>
      </c>
      <c r="AC293" s="120" t="str">
        <f>IF(OR(AB293="",AB293=0),"",IF(ISERROR(VLOOKUP(AB293+0,Tabell12[[#All],[Størrelsesparameter]],1,0)),AB293,""))</f>
        <v/>
      </c>
    </row>
    <row r="294" spans="3:29" ht="14.5">
      <c r="C294" s="8">
        <v>26200</v>
      </c>
      <c r="D294" s="8"/>
      <c r="E294" s="8"/>
      <c r="F294" s="8"/>
      <c r="G294" s="8"/>
      <c r="H294" s="8"/>
      <c r="I294" s="8"/>
      <c r="J294" s="8"/>
      <c r="K294" s="8"/>
      <c r="N294" s="120" t="str">
        <f>IF(OR(M294="",M294=0),"",IF(ISERROR(VLOOKUP(M294+0,Tabell16[[#All],[Sektorkode]],1,0)),M294,""))</f>
        <v/>
      </c>
      <c r="Q294" s="120" t="str">
        <f>IF(OR(P294="",P294=0),"",IF(ISERROR(VLOOKUP(P294+0,Tabell3[[#All],[Næringskode]],1,0)),P294,""))</f>
        <v/>
      </c>
      <c r="T294" s="120" t="str">
        <f>IF(OR(S294="",S294=0),"",IF(ISERROR(VLOOKUP(S294+0,Tabell8[[#All],[Hovedtype sikkerhet (kategori 1 – 6)]],1,0)),S294,""))</f>
        <v/>
      </c>
      <c r="W294" s="120" t="str">
        <f>IF(OR(V294="",V294=0),"",IF(ISERROR(VLOOKUP(V294+0,Tabell10[[#All],[Segment næringseiendomsengasjementer]],1,0)),V294,""))</f>
        <v/>
      </c>
      <c r="Z294" s="120" t="str">
        <f>IF(OR(Y294="",Y294=0),"",IF(ISERROR(VLOOKUP(Y294+0,Tabell11[[#All],[SMB rabatt]],1,0)),Y294,""))</f>
        <v/>
      </c>
      <c r="AC294" s="120" t="str">
        <f>IF(OR(AB294="",AB294=0),"",IF(ISERROR(VLOOKUP(AB294+0,Tabell12[[#All],[Størrelsesparameter]],1,0)),AB294,""))</f>
        <v/>
      </c>
    </row>
    <row r="295" spans="3:29" ht="14.5">
      <c r="C295" s="8">
        <v>26200</v>
      </c>
      <c r="D295" s="8"/>
      <c r="E295" s="8"/>
      <c r="F295" s="8"/>
      <c r="G295" s="8"/>
      <c r="H295" s="8"/>
      <c r="I295" s="8"/>
      <c r="J295" s="8"/>
      <c r="K295" s="8"/>
      <c r="N295" s="120" t="str">
        <f>IF(OR(M295="",M295=0),"",IF(ISERROR(VLOOKUP(M295+0,Tabell16[[#All],[Sektorkode]],1,0)),M295,""))</f>
        <v/>
      </c>
      <c r="Q295" s="120" t="str">
        <f>IF(OR(P295="",P295=0),"",IF(ISERROR(VLOOKUP(P295+0,Tabell3[[#All],[Næringskode]],1,0)),P295,""))</f>
        <v/>
      </c>
      <c r="T295" s="120" t="str">
        <f>IF(OR(S295="",S295=0),"",IF(ISERROR(VLOOKUP(S295+0,Tabell8[[#All],[Hovedtype sikkerhet (kategori 1 – 6)]],1,0)),S295,""))</f>
        <v/>
      </c>
      <c r="W295" s="120" t="str">
        <f>IF(OR(V295="",V295=0),"",IF(ISERROR(VLOOKUP(V295+0,Tabell10[[#All],[Segment næringseiendomsengasjementer]],1,0)),V295,""))</f>
        <v/>
      </c>
      <c r="Z295" s="120" t="str">
        <f>IF(OR(Y295="",Y295=0),"",IF(ISERROR(VLOOKUP(Y295+0,Tabell11[[#All],[SMB rabatt]],1,0)),Y295,""))</f>
        <v/>
      </c>
      <c r="AC295" s="120" t="str">
        <f>IF(OR(AB295="",AB295=0),"",IF(ISERROR(VLOOKUP(AB295+0,Tabell12[[#All],[Størrelsesparameter]],1,0)),AB295,""))</f>
        <v/>
      </c>
    </row>
    <row r="296" spans="3:29" ht="14.5">
      <c r="C296" s="8">
        <v>26300</v>
      </c>
      <c r="D296" s="8"/>
      <c r="E296" s="8"/>
      <c r="F296" s="8"/>
      <c r="G296" s="8"/>
      <c r="H296" s="8"/>
      <c r="I296" s="8"/>
      <c r="J296" s="8"/>
      <c r="K296" s="8"/>
      <c r="N296" s="120" t="str">
        <f>IF(OR(M296="",M296=0),"",IF(ISERROR(VLOOKUP(M296+0,Tabell16[[#All],[Sektorkode]],1,0)),M296,""))</f>
        <v/>
      </c>
      <c r="Q296" s="120" t="str">
        <f>IF(OR(P296="",P296=0),"",IF(ISERROR(VLOOKUP(P296+0,Tabell3[[#All],[Næringskode]],1,0)),P296,""))</f>
        <v/>
      </c>
      <c r="T296" s="120" t="str">
        <f>IF(OR(S296="",S296=0),"",IF(ISERROR(VLOOKUP(S296+0,Tabell8[[#All],[Hovedtype sikkerhet (kategori 1 – 6)]],1,0)),S296,""))</f>
        <v/>
      </c>
      <c r="W296" s="120" t="str">
        <f>IF(OR(V296="",V296=0),"",IF(ISERROR(VLOOKUP(V296+0,Tabell10[[#All],[Segment næringseiendomsengasjementer]],1,0)),V296,""))</f>
        <v/>
      </c>
      <c r="Z296" s="120" t="str">
        <f>IF(OR(Y296="",Y296=0),"",IF(ISERROR(VLOOKUP(Y296+0,Tabell11[[#All],[SMB rabatt]],1,0)),Y296,""))</f>
        <v/>
      </c>
      <c r="AC296" s="120" t="str">
        <f>IF(OR(AB296="",AB296=0),"",IF(ISERROR(VLOOKUP(AB296+0,Tabell12[[#All],[Størrelsesparameter]],1,0)),AB296,""))</f>
        <v/>
      </c>
    </row>
    <row r="297" spans="3:29" ht="14.5">
      <c r="C297" s="8">
        <v>26400</v>
      </c>
      <c r="D297" s="8"/>
      <c r="E297" s="8"/>
      <c r="F297" s="8"/>
      <c r="G297" s="8"/>
      <c r="H297" s="8"/>
      <c r="I297" s="8"/>
      <c r="J297" s="8"/>
      <c r="K297" s="8"/>
      <c r="N297" s="120" t="str">
        <f>IF(OR(M297="",M297=0),"",IF(ISERROR(VLOOKUP(M297+0,Tabell16[[#All],[Sektorkode]],1,0)),M297,""))</f>
        <v/>
      </c>
      <c r="Q297" s="120" t="str">
        <f>IF(OR(P297="",P297=0),"",IF(ISERROR(VLOOKUP(P297+0,Tabell3[[#All],[Næringskode]],1,0)),P297,""))</f>
        <v/>
      </c>
      <c r="T297" s="120" t="str">
        <f>IF(OR(S297="",S297=0),"",IF(ISERROR(VLOOKUP(S297+0,Tabell8[[#All],[Hovedtype sikkerhet (kategori 1 – 6)]],1,0)),S297,""))</f>
        <v/>
      </c>
      <c r="W297" s="120" t="str">
        <f>IF(OR(V297="",V297=0),"",IF(ISERROR(VLOOKUP(V297+0,Tabell10[[#All],[Segment næringseiendomsengasjementer]],1,0)),V297,""))</f>
        <v/>
      </c>
      <c r="Z297" s="120" t="str">
        <f>IF(OR(Y297="",Y297=0),"",IF(ISERROR(VLOOKUP(Y297+0,Tabell11[[#All],[SMB rabatt]],1,0)),Y297,""))</f>
        <v/>
      </c>
      <c r="AC297" s="120" t="str">
        <f>IF(OR(AB297="",AB297=0),"",IF(ISERROR(VLOOKUP(AB297+0,Tabell12[[#All],[Størrelsesparameter]],1,0)),AB297,""))</f>
        <v/>
      </c>
    </row>
    <row r="298" spans="3:29" ht="14.5">
      <c r="C298" s="8">
        <v>26400</v>
      </c>
      <c r="D298" s="8"/>
      <c r="E298" s="8"/>
      <c r="F298" s="8"/>
      <c r="G298" s="8"/>
      <c r="H298" s="8"/>
      <c r="I298" s="8"/>
      <c r="J298" s="8"/>
      <c r="K298" s="8"/>
      <c r="N298" s="120" t="str">
        <f>IF(OR(M298="",M298=0),"",IF(ISERROR(VLOOKUP(M298+0,Tabell16[[#All],[Sektorkode]],1,0)),M298,""))</f>
        <v/>
      </c>
      <c r="Q298" s="120" t="str">
        <f>IF(OR(P298="",P298=0),"",IF(ISERROR(VLOOKUP(P298+0,Tabell3[[#All],[Næringskode]],1,0)),P298,""))</f>
        <v/>
      </c>
      <c r="T298" s="120" t="str">
        <f>IF(OR(S298="",S298=0),"",IF(ISERROR(VLOOKUP(S298+0,Tabell8[[#All],[Hovedtype sikkerhet (kategori 1 – 6)]],1,0)),S298,""))</f>
        <v/>
      </c>
      <c r="W298" s="120" t="str">
        <f>IF(OR(V298="",V298=0),"",IF(ISERROR(VLOOKUP(V298+0,Tabell10[[#All],[Segment næringseiendomsengasjementer]],1,0)),V298,""))</f>
        <v/>
      </c>
      <c r="Z298" s="120" t="str">
        <f>IF(OR(Y298="",Y298=0),"",IF(ISERROR(VLOOKUP(Y298+0,Tabell11[[#All],[SMB rabatt]],1,0)),Y298,""))</f>
        <v/>
      </c>
      <c r="AC298" s="120" t="str">
        <f>IF(OR(AB298="",AB298=0),"",IF(ISERROR(VLOOKUP(AB298+0,Tabell12[[#All],[Størrelsesparameter]],1,0)),AB298,""))</f>
        <v/>
      </c>
    </row>
    <row r="299" spans="3:29" ht="14.5">
      <c r="C299" s="8">
        <v>26510</v>
      </c>
      <c r="D299" s="8"/>
      <c r="E299" s="8"/>
      <c r="F299" s="8"/>
      <c r="G299" s="8"/>
      <c r="H299" s="8"/>
      <c r="I299" s="8"/>
      <c r="J299" s="8"/>
      <c r="K299" s="8"/>
      <c r="N299" s="120" t="str">
        <f>IF(OR(M299="",M299=0),"",IF(ISERROR(VLOOKUP(M299+0,Tabell16[[#All],[Sektorkode]],1,0)),M299,""))</f>
        <v/>
      </c>
      <c r="Q299" s="120" t="str">
        <f>IF(OR(P299="",P299=0),"",IF(ISERROR(VLOOKUP(P299+0,Tabell3[[#All],[Næringskode]],1,0)),P299,""))</f>
        <v/>
      </c>
      <c r="T299" s="120" t="str">
        <f>IF(OR(S299="",S299=0),"",IF(ISERROR(VLOOKUP(S299+0,Tabell8[[#All],[Hovedtype sikkerhet (kategori 1 – 6)]],1,0)),S299,""))</f>
        <v/>
      </c>
      <c r="W299" s="120" t="str">
        <f>IF(OR(V299="",V299=0),"",IF(ISERROR(VLOOKUP(V299+0,Tabell10[[#All],[Segment næringseiendomsengasjementer]],1,0)),V299,""))</f>
        <v/>
      </c>
      <c r="Z299" s="120" t="str">
        <f>IF(OR(Y299="",Y299=0),"",IF(ISERROR(VLOOKUP(Y299+0,Tabell11[[#All],[SMB rabatt]],1,0)),Y299,""))</f>
        <v/>
      </c>
      <c r="AC299" s="120" t="str">
        <f>IF(OR(AB299="",AB299=0),"",IF(ISERROR(VLOOKUP(AB299+0,Tabell12[[#All],[Størrelsesparameter]],1,0)),AB299,""))</f>
        <v/>
      </c>
    </row>
    <row r="300" spans="3:29" ht="14.5">
      <c r="C300" s="8">
        <v>26510</v>
      </c>
      <c r="D300" s="8"/>
      <c r="E300" s="8"/>
      <c r="F300" s="8"/>
      <c r="G300" s="8"/>
      <c r="H300" s="8"/>
      <c r="I300" s="8"/>
      <c r="J300" s="8"/>
      <c r="K300" s="8"/>
      <c r="N300" s="120" t="str">
        <f>IF(OR(M300="",M300=0),"",IF(ISERROR(VLOOKUP(M300+0,Tabell16[[#All],[Sektorkode]],1,0)),M300,""))</f>
        <v/>
      </c>
      <c r="Q300" s="120" t="str">
        <f>IF(OR(P300="",P300=0),"",IF(ISERROR(VLOOKUP(P300+0,Tabell3[[#All],[Næringskode]],1,0)),P300,""))</f>
        <v/>
      </c>
      <c r="T300" s="120" t="str">
        <f>IF(OR(S300="",S300=0),"",IF(ISERROR(VLOOKUP(S300+0,Tabell8[[#All],[Hovedtype sikkerhet (kategori 1 – 6)]],1,0)),S300,""))</f>
        <v/>
      </c>
      <c r="W300" s="120" t="str">
        <f>IF(OR(V300="",V300=0),"",IF(ISERROR(VLOOKUP(V300+0,Tabell10[[#All],[Segment næringseiendomsengasjementer]],1,0)),V300,""))</f>
        <v/>
      </c>
      <c r="Z300" s="120" t="str">
        <f>IF(OR(Y300="",Y300=0),"",IF(ISERROR(VLOOKUP(Y300+0,Tabell11[[#All],[SMB rabatt]],1,0)),Y300,""))</f>
        <v/>
      </c>
      <c r="AC300" s="120" t="str">
        <f>IF(OR(AB300="",AB300=0),"",IF(ISERROR(VLOOKUP(AB300+0,Tabell12[[#All],[Størrelsesparameter]],1,0)),AB300,""))</f>
        <v/>
      </c>
    </row>
    <row r="301" spans="3:29" ht="14.5">
      <c r="C301" s="8">
        <v>26520</v>
      </c>
      <c r="D301" s="8"/>
      <c r="E301" s="8"/>
      <c r="F301" s="8"/>
      <c r="G301" s="8"/>
      <c r="H301" s="8"/>
      <c r="I301" s="8"/>
      <c r="J301" s="8"/>
      <c r="K301" s="8"/>
      <c r="N301" s="120" t="str">
        <f>IF(OR(M301="",M301=0),"",IF(ISERROR(VLOOKUP(M301+0,Tabell16[[#All],[Sektorkode]],1,0)),M301,""))</f>
        <v/>
      </c>
      <c r="Q301" s="120" t="str">
        <f>IF(OR(P301="",P301=0),"",IF(ISERROR(VLOOKUP(P301+0,Tabell3[[#All],[Næringskode]],1,0)),P301,""))</f>
        <v/>
      </c>
      <c r="T301" s="120" t="str">
        <f>IF(OR(S301="",S301=0),"",IF(ISERROR(VLOOKUP(S301+0,Tabell8[[#All],[Hovedtype sikkerhet (kategori 1 – 6)]],1,0)),S301,""))</f>
        <v/>
      </c>
      <c r="W301" s="120" t="str">
        <f>IF(OR(V301="",V301=0),"",IF(ISERROR(VLOOKUP(V301+0,Tabell10[[#All],[Segment næringseiendomsengasjementer]],1,0)),V301,""))</f>
        <v/>
      </c>
      <c r="Z301" s="120" t="str">
        <f>IF(OR(Y301="",Y301=0),"",IF(ISERROR(VLOOKUP(Y301+0,Tabell11[[#All],[SMB rabatt]],1,0)),Y301,""))</f>
        <v/>
      </c>
      <c r="AC301" s="120" t="str">
        <f>IF(OR(AB301="",AB301=0),"",IF(ISERROR(VLOOKUP(AB301+0,Tabell12[[#All],[Størrelsesparameter]],1,0)),AB301,""))</f>
        <v/>
      </c>
    </row>
    <row r="302" spans="3:29" ht="14.5">
      <c r="C302" s="8">
        <v>26600</v>
      </c>
      <c r="D302" s="8"/>
      <c r="E302" s="8"/>
      <c r="F302" s="8"/>
      <c r="G302" s="8"/>
      <c r="H302" s="8"/>
      <c r="I302" s="8"/>
      <c r="J302" s="8"/>
      <c r="K302" s="8"/>
      <c r="N302" s="120" t="str">
        <f>IF(OR(M302="",M302=0),"",IF(ISERROR(VLOOKUP(M302+0,Tabell16[[#All],[Sektorkode]],1,0)),M302,""))</f>
        <v/>
      </c>
      <c r="Q302" s="120" t="str">
        <f>IF(OR(P302="",P302=0),"",IF(ISERROR(VLOOKUP(P302+0,Tabell3[[#All],[Næringskode]],1,0)),P302,""))</f>
        <v/>
      </c>
      <c r="T302" s="120" t="str">
        <f>IF(OR(S302="",S302=0),"",IF(ISERROR(VLOOKUP(S302+0,Tabell8[[#All],[Hovedtype sikkerhet (kategori 1 – 6)]],1,0)),S302,""))</f>
        <v/>
      </c>
      <c r="W302" s="120" t="str">
        <f>IF(OR(V302="",V302=0),"",IF(ISERROR(VLOOKUP(V302+0,Tabell10[[#All],[Segment næringseiendomsengasjementer]],1,0)),V302,""))</f>
        <v/>
      </c>
      <c r="Z302" s="120" t="str">
        <f>IF(OR(Y302="",Y302=0),"",IF(ISERROR(VLOOKUP(Y302+0,Tabell11[[#All],[SMB rabatt]],1,0)),Y302,""))</f>
        <v/>
      </c>
      <c r="AC302" s="120" t="str">
        <f>IF(OR(AB302="",AB302=0),"",IF(ISERROR(VLOOKUP(AB302+0,Tabell12[[#All],[Størrelsesparameter]],1,0)),AB302,""))</f>
        <v/>
      </c>
    </row>
    <row r="303" spans="3:29" ht="14.5">
      <c r="C303" s="8">
        <v>26600</v>
      </c>
      <c r="D303" s="8"/>
      <c r="E303" s="8"/>
      <c r="F303" s="8"/>
      <c r="G303" s="8"/>
      <c r="H303" s="8"/>
      <c r="I303" s="8"/>
      <c r="J303" s="8"/>
      <c r="K303" s="8"/>
      <c r="N303" s="120" t="str">
        <f>IF(OR(M303="",M303=0),"",IF(ISERROR(VLOOKUP(M303+0,Tabell16[[#All],[Sektorkode]],1,0)),M303,""))</f>
        <v/>
      </c>
      <c r="Q303" s="120" t="str">
        <f>IF(OR(P303="",P303=0),"",IF(ISERROR(VLOOKUP(P303+0,Tabell3[[#All],[Næringskode]],1,0)),P303,""))</f>
        <v/>
      </c>
      <c r="T303" s="120" t="str">
        <f>IF(OR(S303="",S303=0),"",IF(ISERROR(VLOOKUP(S303+0,Tabell8[[#All],[Hovedtype sikkerhet (kategori 1 – 6)]],1,0)),S303,""))</f>
        <v/>
      </c>
      <c r="W303" s="120" t="str">
        <f>IF(OR(V303="",V303=0),"",IF(ISERROR(VLOOKUP(V303+0,Tabell10[[#All],[Segment næringseiendomsengasjementer]],1,0)),V303,""))</f>
        <v/>
      </c>
      <c r="Z303" s="120" t="str">
        <f>IF(OR(Y303="",Y303=0),"",IF(ISERROR(VLOOKUP(Y303+0,Tabell11[[#All],[SMB rabatt]],1,0)),Y303,""))</f>
        <v/>
      </c>
      <c r="AC303" s="120" t="str">
        <f>IF(OR(AB303="",AB303=0),"",IF(ISERROR(VLOOKUP(AB303+0,Tabell12[[#All],[Størrelsesparameter]],1,0)),AB303,""))</f>
        <v/>
      </c>
    </row>
    <row r="304" spans="3:29" ht="14.5">
      <c r="C304" s="8">
        <v>26700</v>
      </c>
      <c r="D304" s="8"/>
      <c r="E304" s="8"/>
      <c r="F304" s="8"/>
      <c r="G304" s="8"/>
      <c r="H304" s="8"/>
      <c r="I304" s="8"/>
      <c r="J304" s="8"/>
      <c r="K304" s="8"/>
      <c r="N304" s="120" t="str">
        <f>IF(OR(M304="",M304=0),"",IF(ISERROR(VLOOKUP(M304+0,Tabell16[[#All],[Sektorkode]],1,0)),M304,""))</f>
        <v/>
      </c>
      <c r="Q304" s="120" t="str">
        <f>IF(OR(P304="",P304=0),"",IF(ISERROR(VLOOKUP(P304+0,Tabell3[[#All],[Næringskode]],1,0)),P304,""))</f>
        <v/>
      </c>
      <c r="T304" s="120" t="str">
        <f>IF(OR(S304="",S304=0),"",IF(ISERROR(VLOOKUP(S304+0,Tabell8[[#All],[Hovedtype sikkerhet (kategori 1 – 6)]],1,0)),S304,""))</f>
        <v/>
      </c>
      <c r="W304" s="120" t="str">
        <f>IF(OR(V304="",V304=0),"",IF(ISERROR(VLOOKUP(V304+0,Tabell10[[#All],[Segment næringseiendomsengasjementer]],1,0)),V304,""))</f>
        <v/>
      </c>
      <c r="Z304" s="120" t="str">
        <f>IF(OR(Y304="",Y304=0),"",IF(ISERROR(VLOOKUP(Y304+0,Tabell11[[#All],[SMB rabatt]],1,0)),Y304,""))</f>
        <v/>
      </c>
      <c r="AC304" s="120" t="str">
        <f>IF(OR(AB304="",AB304=0),"",IF(ISERROR(VLOOKUP(AB304+0,Tabell12[[#All],[Størrelsesparameter]],1,0)),AB304,""))</f>
        <v/>
      </c>
    </row>
    <row r="305" spans="3:29" ht="14.5">
      <c r="C305" s="8">
        <v>26700</v>
      </c>
      <c r="D305" s="8"/>
      <c r="E305" s="8"/>
      <c r="F305" s="8"/>
      <c r="G305" s="8"/>
      <c r="H305" s="8"/>
      <c r="I305" s="8"/>
      <c r="J305" s="8"/>
      <c r="K305" s="8"/>
      <c r="N305" s="120" t="str">
        <f>IF(OR(M305="",M305=0),"",IF(ISERROR(VLOOKUP(M305+0,Tabell16[[#All],[Sektorkode]],1,0)),M305,""))</f>
        <v/>
      </c>
      <c r="Q305" s="120" t="str">
        <f>IF(OR(P305="",P305=0),"",IF(ISERROR(VLOOKUP(P305+0,Tabell3[[#All],[Næringskode]],1,0)),P305,""))</f>
        <v/>
      </c>
      <c r="T305" s="120" t="str">
        <f>IF(OR(S305="",S305=0),"",IF(ISERROR(VLOOKUP(S305+0,Tabell8[[#All],[Hovedtype sikkerhet (kategori 1 – 6)]],1,0)),S305,""))</f>
        <v/>
      </c>
      <c r="W305" s="120" t="str">
        <f>IF(OR(V305="",V305=0),"",IF(ISERROR(VLOOKUP(V305+0,Tabell10[[#All],[Segment næringseiendomsengasjementer]],1,0)),V305,""))</f>
        <v/>
      </c>
      <c r="Z305" s="120" t="str">
        <f>IF(OR(Y305="",Y305=0),"",IF(ISERROR(VLOOKUP(Y305+0,Tabell11[[#All],[SMB rabatt]],1,0)),Y305,""))</f>
        <v/>
      </c>
      <c r="AC305" s="120" t="str">
        <f>IF(OR(AB305="",AB305=0),"",IF(ISERROR(VLOOKUP(AB305+0,Tabell12[[#All],[Størrelsesparameter]],1,0)),AB305,""))</f>
        <v/>
      </c>
    </row>
    <row r="306" spans="3:29" ht="14.5">
      <c r="C306" s="8">
        <v>27110</v>
      </c>
      <c r="D306" s="8"/>
      <c r="E306" s="8"/>
      <c r="F306" s="8"/>
      <c r="G306" s="8"/>
      <c r="H306" s="8"/>
      <c r="I306" s="8"/>
      <c r="J306" s="8"/>
      <c r="K306" s="8"/>
      <c r="N306" s="120" t="str">
        <f>IF(OR(M306="",M306=0),"",IF(ISERROR(VLOOKUP(M306+0,Tabell16[[#All],[Sektorkode]],1,0)),M306,""))</f>
        <v/>
      </c>
      <c r="Q306" s="120" t="str">
        <f>IF(OR(P306="",P306=0),"",IF(ISERROR(VLOOKUP(P306+0,Tabell3[[#All],[Næringskode]],1,0)),P306,""))</f>
        <v/>
      </c>
      <c r="T306" s="120" t="str">
        <f>IF(OR(S306="",S306=0),"",IF(ISERROR(VLOOKUP(S306+0,Tabell8[[#All],[Hovedtype sikkerhet (kategori 1 – 6)]],1,0)),S306,""))</f>
        <v/>
      </c>
      <c r="W306" s="120" t="str">
        <f>IF(OR(V306="",V306=0),"",IF(ISERROR(VLOOKUP(V306+0,Tabell10[[#All],[Segment næringseiendomsengasjementer]],1,0)),V306,""))</f>
        <v/>
      </c>
      <c r="Z306" s="120" t="str">
        <f>IF(OR(Y306="",Y306=0),"",IF(ISERROR(VLOOKUP(Y306+0,Tabell11[[#All],[SMB rabatt]],1,0)),Y306,""))</f>
        <v/>
      </c>
      <c r="AC306" s="120" t="str">
        <f>IF(OR(AB306="",AB306=0),"",IF(ISERROR(VLOOKUP(AB306+0,Tabell12[[#All],[Størrelsesparameter]],1,0)),AB306,""))</f>
        <v/>
      </c>
    </row>
    <row r="307" spans="3:29" ht="14.5">
      <c r="C307" s="8">
        <v>27110</v>
      </c>
      <c r="D307" s="8"/>
      <c r="E307" s="8"/>
      <c r="F307" s="8"/>
      <c r="G307" s="8"/>
      <c r="H307" s="8"/>
      <c r="I307" s="8"/>
      <c r="J307" s="8"/>
      <c r="K307" s="8"/>
      <c r="N307" s="120" t="str">
        <f>IF(OR(M307="",M307=0),"",IF(ISERROR(VLOOKUP(M307+0,Tabell16[[#All],[Sektorkode]],1,0)),M307,""))</f>
        <v/>
      </c>
      <c r="Q307" s="120" t="str">
        <f>IF(OR(P307="",P307=0),"",IF(ISERROR(VLOOKUP(P307+0,Tabell3[[#All],[Næringskode]],1,0)),P307,""))</f>
        <v/>
      </c>
      <c r="T307" s="120" t="str">
        <f>IF(OR(S307="",S307=0),"",IF(ISERROR(VLOOKUP(S307+0,Tabell8[[#All],[Hovedtype sikkerhet (kategori 1 – 6)]],1,0)),S307,""))</f>
        <v/>
      </c>
      <c r="W307" s="120" t="str">
        <f>IF(OR(V307="",V307=0),"",IF(ISERROR(VLOOKUP(V307+0,Tabell10[[#All],[Segment næringseiendomsengasjementer]],1,0)),V307,""))</f>
        <v/>
      </c>
      <c r="Z307" s="120" t="str">
        <f>IF(OR(Y307="",Y307=0),"",IF(ISERROR(VLOOKUP(Y307+0,Tabell11[[#All],[SMB rabatt]],1,0)),Y307,""))</f>
        <v/>
      </c>
      <c r="AC307" s="120" t="str">
        <f>IF(OR(AB307="",AB307=0),"",IF(ISERROR(VLOOKUP(AB307+0,Tabell12[[#All],[Størrelsesparameter]],1,0)),AB307,""))</f>
        <v/>
      </c>
    </row>
    <row r="308" spans="3:29" ht="14.5">
      <c r="C308" s="8">
        <v>27110</v>
      </c>
      <c r="D308" s="8"/>
      <c r="E308" s="8"/>
      <c r="F308" s="8"/>
      <c r="G308" s="8"/>
      <c r="H308" s="8"/>
      <c r="I308" s="8"/>
      <c r="J308" s="8"/>
      <c r="K308" s="8"/>
      <c r="N308" s="120" t="str">
        <f>IF(OR(M308="",M308=0),"",IF(ISERROR(VLOOKUP(M308+0,Tabell16[[#All],[Sektorkode]],1,0)),M308,""))</f>
        <v/>
      </c>
      <c r="Q308" s="120" t="str">
        <f>IF(OR(P308="",P308=0),"",IF(ISERROR(VLOOKUP(P308+0,Tabell3[[#All],[Næringskode]],1,0)),P308,""))</f>
        <v/>
      </c>
      <c r="T308" s="120" t="str">
        <f>IF(OR(S308="",S308=0),"",IF(ISERROR(VLOOKUP(S308+0,Tabell8[[#All],[Hovedtype sikkerhet (kategori 1 – 6)]],1,0)),S308,""))</f>
        <v/>
      </c>
      <c r="W308" s="120" t="str">
        <f>IF(OR(V308="",V308=0),"",IF(ISERROR(VLOOKUP(V308+0,Tabell10[[#All],[Segment næringseiendomsengasjementer]],1,0)),V308,""))</f>
        <v/>
      </c>
      <c r="Z308" s="120" t="str">
        <f>IF(OR(Y308="",Y308=0),"",IF(ISERROR(VLOOKUP(Y308+0,Tabell11[[#All],[SMB rabatt]],1,0)),Y308,""))</f>
        <v/>
      </c>
      <c r="AC308" s="120" t="str">
        <f>IF(OR(AB308="",AB308=0),"",IF(ISERROR(VLOOKUP(AB308+0,Tabell12[[#All],[Størrelsesparameter]],1,0)),AB308,""))</f>
        <v/>
      </c>
    </row>
    <row r="309" spans="3:29" ht="14.5">
      <c r="C309" s="8">
        <v>27120</v>
      </c>
      <c r="D309" s="8"/>
      <c r="E309" s="8"/>
      <c r="F309" s="8"/>
      <c r="G309" s="8"/>
      <c r="H309" s="8"/>
      <c r="I309" s="8"/>
      <c r="J309" s="8"/>
      <c r="K309" s="8"/>
      <c r="N309" s="120" t="str">
        <f>IF(OR(M309="",M309=0),"",IF(ISERROR(VLOOKUP(M309+0,Tabell16[[#All],[Sektorkode]],1,0)),M309,""))</f>
        <v/>
      </c>
      <c r="Q309" s="120" t="str">
        <f>IF(OR(P309="",P309=0),"",IF(ISERROR(VLOOKUP(P309+0,Tabell3[[#All],[Næringskode]],1,0)),P309,""))</f>
        <v/>
      </c>
      <c r="T309" s="120" t="str">
        <f>IF(OR(S309="",S309=0),"",IF(ISERROR(VLOOKUP(S309+0,Tabell8[[#All],[Hovedtype sikkerhet (kategori 1 – 6)]],1,0)),S309,""))</f>
        <v/>
      </c>
      <c r="W309" s="120" t="str">
        <f>IF(OR(V309="",V309=0),"",IF(ISERROR(VLOOKUP(V309+0,Tabell10[[#All],[Segment næringseiendomsengasjementer]],1,0)),V309,""))</f>
        <v/>
      </c>
      <c r="Z309" s="120" t="str">
        <f>IF(OR(Y309="",Y309=0),"",IF(ISERROR(VLOOKUP(Y309+0,Tabell11[[#All],[SMB rabatt]],1,0)),Y309,""))</f>
        <v/>
      </c>
      <c r="AC309" s="120" t="str">
        <f>IF(OR(AB309="",AB309=0),"",IF(ISERROR(VLOOKUP(AB309+0,Tabell12[[#All],[Størrelsesparameter]],1,0)),AB309,""))</f>
        <v/>
      </c>
    </row>
    <row r="310" spans="3:29" ht="14.5">
      <c r="C310" s="8">
        <v>27200</v>
      </c>
      <c r="D310" s="8"/>
      <c r="E310" s="8"/>
      <c r="F310" s="8"/>
      <c r="G310" s="8"/>
      <c r="H310" s="8"/>
      <c r="I310" s="8"/>
      <c r="J310" s="8"/>
      <c r="K310" s="8"/>
      <c r="N310" s="120" t="str">
        <f>IF(OR(M310="",M310=0),"",IF(ISERROR(VLOOKUP(M310+0,Tabell16[[#All],[Sektorkode]],1,0)),M310,""))</f>
        <v/>
      </c>
      <c r="Q310" s="120" t="str">
        <f>IF(OR(P310="",P310=0),"",IF(ISERROR(VLOOKUP(P310+0,Tabell3[[#All],[Næringskode]],1,0)),P310,""))</f>
        <v/>
      </c>
      <c r="T310" s="120" t="str">
        <f>IF(OR(S310="",S310=0),"",IF(ISERROR(VLOOKUP(S310+0,Tabell8[[#All],[Hovedtype sikkerhet (kategori 1 – 6)]],1,0)),S310,""))</f>
        <v/>
      </c>
      <c r="W310" s="120" t="str">
        <f>IF(OR(V310="",V310=0),"",IF(ISERROR(VLOOKUP(V310+0,Tabell10[[#All],[Segment næringseiendomsengasjementer]],1,0)),V310,""))</f>
        <v/>
      </c>
      <c r="Z310" s="120" t="str">
        <f>IF(OR(Y310="",Y310=0),"",IF(ISERROR(VLOOKUP(Y310+0,Tabell11[[#All],[SMB rabatt]],1,0)),Y310,""))</f>
        <v/>
      </c>
      <c r="AC310" s="120" t="str">
        <f>IF(OR(AB310="",AB310=0),"",IF(ISERROR(VLOOKUP(AB310+0,Tabell12[[#All],[Størrelsesparameter]],1,0)),AB310,""))</f>
        <v/>
      </c>
    </row>
    <row r="311" spans="3:29" ht="14.5">
      <c r="C311" s="8">
        <v>27310</v>
      </c>
      <c r="D311" s="8"/>
      <c r="E311" s="8"/>
      <c r="F311" s="8"/>
      <c r="G311" s="8"/>
      <c r="H311" s="8"/>
      <c r="I311" s="8"/>
      <c r="J311" s="8"/>
      <c r="K311" s="8"/>
      <c r="N311" s="120" t="str">
        <f>IF(OR(M311="",M311=0),"",IF(ISERROR(VLOOKUP(M311+0,Tabell16[[#All],[Sektorkode]],1,0)),M311,""))</f>
        <v/>
      </c>
      <c r="Q311" s="120" t="str">
        <f>IF(OR(P311="",P311=0),"",IF(ISERROR(VLOOKUP(P311+0,Tabell3[[#All],[Næringskode]],1,0)),P311,""))</f>
        <v/>
      </c>
      <c r="T311" s="120" t="str">
        <f>IF(OR(S311="",S311=0),"",IF(ISERROR(VLOOKUP(S311+0,Tabell8[[#All],[Hovedtype sikkerhet (kategori 1 – 6)]],1,0)),S311,""))</f>
        <v/>
      </c>
      <c r="W311" s="120" t="str">
        <f>IF(OR(V311="",V311=0),"",IF(ISERROR(VLOOKUP(V311+0,Tabell10[[#All],[Segment næringseiendomsengasjementer]],1,0)),V311,""))</f>
        <v/>
      </c>
      <c r="Z311" s="120" t="str">
        <f>IF(OR(Y311="",Y311=0),"",IF(ISERROR(VLOOKUP(Y311+0,Tabell11[[#All],[SMB rabatt]],1,0)),Y311,""))</f>
        <v/>
      </c>
      <c r="AC311" s="120" t="str">
        <f>IF(OR(AB311="",AB311=0),"",IF(ISERROR(VLOOKUP(AB311+0,Tabell12[[#All],[Størrelsesparameter]],1,0)),AB311,""))</f>
        <v/>
      </c>
    </row>
    <row r="312" spans="3:29" ht="14.5">
      <c r="C312" s="8">
        <v>27320</v>
      </c>
      <c r="D312" s="8"/>
      <c r="E312" s="8"/>
      <c r="F312" s="8"/>
      <c r="G312" s="8"/>
      <c r="H312" s="8"/>
      <c r="I312" s="8"/>
      <c r="J312" s="8"/>
      <c r="K312" s="8"/>
      <c r="N312" s="120" t="str">
        <f>IF(OR(M312="",M312=0),"",IF(ISERROR(VLOOKUP(M312+0,Tabell16[[#All],[Sektorkode]],1,0)),M312,""))</f>
        <v/>
      </c>
      <c r="Q312" s="120" t="str">
        <f>IF(OR(P312="",P312=0),"",IF(ISERROR(VLOOKUP(P312+0,Tabell3[[#All],[Næringskode]],1,0)),P312,""))</f>
        <v/>
      </c>
      <c r="T312" s="120" t="str">
        <f>IF(OR(S312="",S312=0),"",IF(ISERROR(VLOOKUP(S312+0,Tabell8[[#All],[Hovedtype sikkerhet (kategori 1 – 6)]],1,0)),S312,""))</f>
        <v/>
      </c>
      <c r="W312" s="120" t="str">
        <f>IF(OR(V312="",V312=0),"",IF(ISERROR(VLOOKUP(V312+0,Tabell10[[#All],[Segment næringseiendomsengasjementer]],1,0)),V312,""))</f>
        <v/>
      </c>
      <c r="Z312" s="120" t="str">
        <f>IF(OR(Y312="",Y312=0),"",IF(ISERROR(VLOOKUP(Y312+0,Tabell11[[#All],[SMB rabatt]],1,0)),Y312,""))</f>
        <v/>
      </c>
      <c r="AC312" s="120" t="str">
        <f>IF(OR(AB312="",AB312=0),"",IF(ISERROR(VLOOKUP(AB312+0,Tabell12[[#All],[Størrelsesparameter]],1,0)),AB312,""))</f>
        <v/>
      </c>
    </row>
    <row r="313" spans="3:29" ht="14.5">
      <c r="C313" s="8">
        <v>27330</v>
      </c>
      <c r="D313" s="8"/>
      <c r="E313" s="8"/>
      <c r="F313" s="8"/>
      <c r="G313" s="8"/>
      <c r="H313" s="8"/>
      <c r="I313" s="8"/>
      <c r="J313" s="8"/>
      <c r="K313" s="8"/>
      <c r="N313" s="120" t="str">
        <f>IF(OR(M313="",M313=0),"",IF(ISERROR(VLOOKUP(M313+0,Tabell16[[#All],[Sektorkode]],1,0)),M313,""))</f>
        <v/>
      </c>
      <c r="Q313" s="120" t="str">
        <f>IF(OR(P313="",P313=0),"",IF(ISERROR(VLOOKUP(P313+0,Tabell3[[#All],[Næringskode]],1,0)),P313,""))</f>
        <v/>
      </c>
      <c r="T313" s="120" t="str">
        <f>IF(OR(S313="",S313=0),"",IF(ISERROR(VLOOKUP(S313+0,Tabell8[[#All],[Hovedtype sikkerhet (kategori 1 – 6)]],1,0)),S313,""))</f>
        <v/>
      </c>
      <c r="W313" s="120" t="str">
        <f>IF(OR(V313="",V313=0),"",IF(ISERROR(VLOOKUP(V313+0,Tabell10[[#All],[Segment næringseiendomsengasjementer]],1,0)),V313,""))</f>
        <v/>
      </c>
      <c r="Z313" s="120" t="str">
        <f>IF(OR(Y313="",Y313=0),"",IF(ISERROR(VLOOKUP(Y313+0,Tabell11[[#All],[SMB rabatt]],1,0)),Y313,""))</f>
        <v/>
      </c>
      <c r="AC313" s="120" t="str">
        <f>IF(OR(AB313="",AB313=0),"",IF(ISERROR(VLOOKUP(AB313+0,Tabell12[[#All],[Størrelsesparameter]],1,0)),AB313,""))</f>
        <v/>
      </c>
    </row>
    <row r="314" spans="3:29" ht="14.5">
      <c r="C314" s="8">
        <v>27400</v>
      </c>
      <c r="D314" s="8"/>
      <c r="E314" s="8"/>
      <c r="F314" s="8"/>
      <c r="G314" s="8"/>
      <c r="H314" s="8"/>
      <c r="I314" s="8"/>
      <c r="J314" s="8"/>
      <c r="K314" s="8"/>
      <c r="N314" s="120" t="str">
        <f>IF(OR(M314="",M314=0),"",IF(ISERROR(VLOOKUP(M314+0,Tabell16[[#All],[Sektorkode]],1,0)),M314,""))</f>
        <v/>
      </c>
      <c r="Q314" s="120" t="str">
        <f>IF(OR(P314="",P314=0),"",IF(ISERROR(VLOOKUP(P314+0,Tabell3[[#All],[Næringskode]],1,0)),P314,""))</f>
        <v/>
      </c>
      <c r="T314" s="120" t="str">
        <f>IF(OR(S314="",S314=0),"",IF(ISERROR(VLOOKUP(S314+0,Tabell8[[#All],[Hovedtype sikkerhet (kategori 1 – 6)]],1,0)),S314,""))</f>
        <v/>
      </c>
      <c r="W314" s="120" t="str">
        <f>IF(OR(V314="",V314=0),"",IF(ISERROR(VLOOKUP(V314+0,Tabell10[[#All],[Segment næringseiendomsengasjementer]],1,0)),V314,""))</f>
        <v/>
      </c>
      <c r="Z314" s="120" t="str">
        <f>IF(OR(Y314="",Y314=0),"",IF(ISERROR(VLOOKUP(Y314+0,Tabell11[[#All],[SMB rabatt]],1,0)),Y314,""))</f>
        <v/>
      </c>
      <c r="AC314" s="120" t="str">
        <f>IF(OR(AB314="",AB314=0),"",IF(ISERROR(VLOOKUP(AB314+0,Tabell12[[#All],[Størrelsesparameter]],1,0)),AB314,""))</f>
        <v/>
      </c>
    </row>
    <row r="315" spans="3:29" ht="14.5">
      <c r="C315" s="8">
        <v>27510</v>
      </c>
      <c r="D315" s="8"/>
      <c r="E315" s="8"/>
      <c r="F315" s="8"/>
      <c r="G315" s="8"/>
      <c r="H315" s="8"/>
      <c r="I315" s="8"/>
      <c r="J315" s="8"/>
      <c r="K315" s="8"/>
      <c r="N315" s="120" t="str">
        <f>IF(OR(M315="",M315=0),"",IF(ISERROR(VLOOKUP(M315+0,Tabell16[[#All],[Sektorkode]],1,0)),M315,""))</f>
        <v/>
      </c>
      <c r="Q315" s="120" t="str">
        <f>IF(OR(P315="",P315=0),"",IF(ISERROR(VLOOKUP(P315+0,Tabell3[[#All],[Næringskode]],1,0)),P315,""))</f>
        <v/>
      </c>
      <c r="T315" s="120" t="str">
        <f>IF(OR(S315="",S315=0),"",IF(ISERROR(VLOOKUP(S315+0,Tabell8[[#All],[Hovedtype sikkerhet (kategori 1 – 6)]],1,0)),S315,""))</f>
        <v/>
      </c>
      <c r="W315" s="120" t="str">
        <f>IF(OR(V315="",V315=0),"",IF(ISERROR(VLOOKUP(V315+0,Tabell10[[#All],[Segment næringseiendomsengasjementer]],1,0)),V315,""))</f>
        <v/>
      </c>
      <c r="Z315" s="120" t="str">
        <f>IF(OR(Y315="",Y315=0),"",IF(ISERROR(VLOOKUP(Y315+0,Tabell11[[#All],[SMB rabatt]],1,0)),Y315,""))</f>
        <v/>
      </c>
      <c r="AC315" s="120" t="str">
        <f>IF(OR(AB315="",AB315=0),"",IF(ISERROR(VLOOKUP(AB315+0,Tabell12[[#All],[Størrelsesparameter]],1,0)),AB315,""))</f>
        <v/>
      </c>
    </row>
    <row r="316" spans="3:29" ht="14.5">
      <c r="C316" s="8">
        <v>27520</v>
      </c>
      <c r="D316" s="8"/>
      <c r="E316" s="8"/>
      <c r="F316" s="8"/>
      <c r="G316" s="8"/>
      <c r="H316" s="8"/>
      <c r="I316" s="8"/>
      <c r="J316" s="8"/>
      <c r="K316" s="8"/>
      <c r="N316" s="120" t="str">
        <f>IF(OR(M316="",M316=0),"",IF(ISERROR(VLOOKUP(M316+0,Tabell16[[#All],[Sektorkode]],1,0)),M316,""))</f>
        <v/>
      </c>
      <c r="Q316" s="120" t="str">
        <f>IF(OR(P316="",P316=0),"",IF(ISERROR(VLOOKUP(P316+0,Tabell3[[#All],[Næringskode]],1,0)),P316,""))</f>
        <v/>
      </c>
      <c r="T316" s="120" t="str">
        <f>IF(OR(S316="",S316=0),"",IF(ISERROR(VLOOKUP(S316+0,Tabell8[[#All],[Hovedtype sikkerhet (kategori 1 – 6)]],1,0)),S316,""))</f>
        <v/>
      </c>
      <c r="W316" s="120" t="str">
        <f>IF(OR(V316="",V316=0),"",IF(ISERROR(VLOOKUP(V316+0,Tabell10[[#All],[Segment næringseiendomsengasjementer]],1,0)),V316,""))</f>
        <v/>
      </c>
      <c r="Z316" s="120" t="str">
        <f>IF(OR(Y316="",Y316=0),"",IF(ISERROR(VLOOKUP(Y316+0,Tabell11[[#All],[SMB rabatt]],1,0)),Y316,""))</f>
        <v/>
      </c>
      <c r="AC316" s="120" t="str">
        <f>IF(OR(AB316="",AB316=0),"",IF(ISERROR(VLOOKUP(AB316+0,Tabell12[[#All],[Størrelsesparameter]],1,0)),AB316,""))</f>
        <v/>
      </c>
    </row>
    <row r="317" spans="3:29" ht="14.5">
      <c r="C317" s="8">
        <v>27900</v>
      </c>
      <c r="D317" s="8"/>
      <c r="E317" s="8"/>
      <c r="F317" s="8"/>
      <c r="G317" s="8"/>
      <c r="H317" s="8"/>
      <c r="I317" s="8"/>
      <c r="J317" s="8"/>
      <c r="K317" s="8"/>
      <c r="N317" s="120" t="str">
        <f>IF(OR(M317="",M317=0),"",IF(ISERROR(VLOOKUP(M317+0,Tabell16[[#All],[Sektorkode]],1,0)),M317,""))</f>
        <v/>
      </c>
      <c r="Q317" s="120" t="str">
        <f>IF(OR(P317="",P317=0),"",IF(ISERROR(VLOOKUP(P317+0,Tabell3[[#All],[Næringskode]],1,0)),P317,""))</f>
        <v/>
      </c>
      <c r="T317" s="120" t="str">
        <f>IF(OR(S317="",S317=0),"",IF(ISERROR(VLOOKUP(S317+0,Tabell8[[#All],[Hovedtype sikkerhet (kategori 1 – 6)]],1,0)),S317,""))</f>
        <v/>
      </c>
      <c r="W317" s="120" t="str">
        <f>IF(OR(V317="",V317=0),"",IF(ISERROR(VLOOKUP(V317+0,Tabell10[[#All],[Segment næringseiendomsengasjementer]],1,0)),V317,""))</f>
        <v/>
      </c>
      <c r="Z317" s="120" t="str">
        <f>IF(OR(Y317="",Y317=0),"",IF(ISERROR(VLOOKUP(Y317+0,Tabell11[[#All],[SMB rabatt]],1,0)),Y317,""))</f>
        <v/>
      </c>
      <c r="AC317" s="120" t="str">
        <f>IF(OR(AB317="",AB317=0),"",IF(ISERROR(VLOOKUP(AB317+0,Tabell12[[#All],[Størrelsesparameter]],1,0)),AB317,""))</f>
        <v/>
      </c>
    </row>
    <row r="318" spans="3:29" ht="14.5">
      <c r="C318" s="8">
        <v>27900</v>
      </c>
      <c r="D318" s="8"/>
      <c r="E318" s="8"/>
      <c r="F318" s="8"/>
      <c r="G318" s="8"/>
      <c r="H318" s="8"/>
      <c r="I318" s="8"/>
      <c r="J318" s="8"/>
      <c r="K318" s="8"/>
      <c r="N318" s="120" t="str">
        <f>IF(OR(M318="",M318=0),"",IF(ISERROR(VLOOKUP(M318+0,Tabell16[[#All],[Sektorkode]],1,0)),M318,""))</f>
        <v/>
      </c>
      <c r="Q318" s="120" t="str">
        <f>IF(OR(P318="",P318=0),"",IF(ISERROR(VLOOKUP(P318+0,Tabell3[[#All],[Næringskode]],1,0)),P318,""))</f>
        <v/>
      </c>
      <c r="T318" s="120" t="str">
        <f>IF(OR(S318="",S318=0),"",IF(ISERROR(VLOOKUP(S318+0,Tabell8[[#All],[Hovedtype sikkerhet (kategori 1 – 6)]],1,0)),S318,""))</f>
        <v/>
      </c>
      <c r="W318" s="120" t="str">
        <f>IF(OR(V318="",V318=0),"",IF(ISERROR(VLOOKUP(V318+0,Tabell10[[#All],[Segment næringseiendomsengasjementer]],1,0)),V318,""))</f>
        <v/>
      </c>
      <c r="Z318" s="120" t="str">
        <f>IF(OR(Y318="",Y318=0),"",IF(ISERROR(VLOOKUP(Y318+0,Tabell11[[#All],[SMB rabatt]],1,0)),Y318,""))</f>
        <v/>
      </c>
      <c r="AC318" s="120" t="str">
        <f>IF(OR(AB318="",AB318=0),"",IF(ISERROR(VLOOKUP(AB318+0,Tabell12[[#All],[Størrelsesparameter]],1,0)),AB318,""))</f>
        <v/>
      </c>
    </row>
    <row r="319" spans="3:29" ht="14.5">
      <c r="C319" s="8">
        <v>28110</v>
      </c>
      <c r="D319" s="8"/>
      <c r="E319" s="8"/>
      <c r="F319" s="8"/>
      <c r="G319" s="8"/>
      <c r="H319" s="8"/>
      <c r="I319" s="8"/>
      <c r="J319" s="8"/>
      <c r="K319" s="8"/>
      <c r="N319" s="120" t="str">
        <f>IF(OR(M319="",M319=0),"",IF(ISERROR(VLOOKUP(M319+0,Tabell16[[#All],[Sektorkode]],1,0)),M319,""))</f>
        <v/>
      </c>
      <c r="Q319" s="120" t="str">
        <f>IF(OR(P319="",P319=0),"",IF(ISERROR(VLOOKUP(P319+0,Tabell3[[#All],[Næringskode]],1,0)),P319,""))</f>
        <v/>
      </c>
      <c r="T319" s="120" t="str">
        <f>IF(OR(S319="",S319=0),"",IF(ISERROR(VLOOKUP(S319+0,Tabell8[[#All],[Hovedtype sikkerhet (kategori 1 – 6)]],1,0)),S319,""))</f>
        <v/>
      </c>
      <c r="W319" s="120" t="str">
        <f>IF(OR(V319="",V319=0),"",IF(ISERROR(VLOOKUP(V319+0,Tabell10[[#All],[Segment næringseiendomsengasjementer]],1,0)),V319,""))</f>
        <v/>
      </c>
      <c r="Z319" s="120" t="str">
        <f>IF(OR(Y319="",Y319=0),"",IF(ISERROR(VLOOKUP(Y319+0,Tabell11[[#All],[SMB rabatt]],1,0)),Y319,""))</f>
        <v/>
      </c>
      <c r="AC319" s="120" t="str">
        <f>IF(OR(AB319="",AB319=0),"",IF(ISERROR(VLOOKUP(AB319+0,Tabell12[[#All],[Størrelsesparameter]],1,0)),AB319,""))</f>
        <v/>
      </c>
    </row>
    <row r="320" spans="3:29" ht="14.5">
      <c r="C320" s="8">
        <v>28120</v>
      </c>
      <c r="D320" s="8"/>
      <c r="E320" s="8"/>
      <c r="F320" s="8"/>
      <c r="G320" s="8"/>
      <c r="H320" s="8"/>
      <c r="I320" s="8"/>
      <c r="J320" s="8"/>
      <c r="K320" s="8"/>
      <c r="N320" s="120" t="str">
        <f>IF(OR(M320="",M320=0),"",IF(ISERROR(VLOOKUP(M320+0,Tabell16[[#All],[Sektorkode]],1,0)),M320,""))</f>
        <v/>
      </c>
      <c r="Q320" s="120" t="str">
        <f>IF(OR(P320="",P320=0),"",IF(ISERROR(VLOOKUP(P320+0,Tabell3[[#All],[Næringskode]],1,0)),P320,""))</f>
        <v/>
      </c>
      <c r="T320" s="120" t="str">
        <f>IF(OR(S320="",S320=0),"",IF(ISERROR(VLOOKUP(S320+0,Tabell8[[#All],[Hovedtype sikkerhet (kategori 1 – 6)]],1,0)),S320,""))</f>
        <v/>
      </c>
      <c r="W320" s="120" t="str">
        <f>IF(OR(V320="",V320=0),"",IF(ISERROR(VLOOKUP(V320+0,Tabell10[[#All],[Segment næringseiendomsengasjementer]],1,0)),V320,""))</f>
        <v/>
      </c>
      <c r="Z320" s="120" t="str">
        <f>IF(OR(Y320="",Y320=0),"",IF(ISERROR(VLOOKUP(Y320+0,Tabell11[[#All],[SMB rabatt]],1,0)),Y320,""))</f>
        <v/>
      </c>
      <c r="AC320" s="120" t="str">
        <f>IF(OR(AB320="",AB320=0),"",IF(ISERROR(VLOOKUP(AB320+0,Tabell12[[#All],[Størrelsesparameter]],1,0)),AB320,""))</f>
        <v/>
      </c>
    </row>
    <row r="321" spans="3:29" ht="14.5">
      <c r="C321" s="8">
        <v>28130</v>
      </c>
      <c r="D321" s="8"/>
      <c r="E321" s="8"/>
      <c r="F321" s="8"/>
      <c r="G321" s="8"/>
      <c r="H321" s="8"/>
      <c r="I321" s="8"/>
      <c r="J321" s="8"/>
      <c r="K321" s="8"/>
      <c r="N321" s="120" t="str">
        <f>IF(OR(M321="",M321=0),"",IF(ISERROR(VLOOKUP(M321+0,Tabell16[[#All],[Sektorkode]],1,0)),M321,""))</f>
        <v/>
      </c>
      <c r="Q321" s="120" t="str">
        <f>IF(OR(P321="",P321=0),"",IF(ISERROR(VLOOKUP(P321+0,Tabell3[[#All],[Næringskode]],1,0)),P321,""))</f>
        <v/>
      </c>
      <c r="T321" s="120" t="str">
        <f>IF(OR(S321="",S321=0),"",IF(ISERROR(VLOOKUP(S321+0,Tabell8[[#All],[Hovedtype sikkerhet (kategori 1 – 6)]],1,0)),S321,""))</f>
        <v/>
      </c>
      <c r="W321" s="120" t="str">
        <f>IF(OR(V321="",V321=0),"",IF(ISERROR(VLOOKUP(V321+0,Tabell10[[#All],[Segment næringseiendomsengasjementer]],1,0)),V321,""))</f>
        <v/>
      </c>
      <c r="Z321" s="120" t="str">
        <f>IF(OR(Y321="",Y321=0),"",IF(ISERROR(VLOOKUP(Y321+0,Tabell11[[#All],[SMB rabatt]],1,0)),Y321,""))</f>
        <v/>
      </c>
      <c r="AC321" s="120" t="str">
        <f>IF(OR(AB321="",AB321=0),"",IF(ISERROR(VLOOKUP(AB321+0,Tabell12[[#All],[Størrelsesparameter]],1,0)),AB321,""))</f>
        <v/>
      </c>
    </row>
    <row r="322" spans="3:29" ht="14.5">
      <c r="C322" s="8">
        <v>28140</v>
      </c>
      <c r="D322" s="8"/>
      <c r="E322" s="8"/>
      <c r="F322" s="8"/>
      <c r="G322" s="8"/>
      <c r="H322" s="8"/>
      <c r="I322" s="8"/>
      <c r="J322" s="8"/>
      <c r="K322" s="8"/>
      <c r="N322" s="120" t="str">
        <f>IF(OR(M322="",M322=0),"",IF(ISERROR(VLOOKUP(M322+0,Tabell16[[#All],[Sektorkode]],1,0)),M322,""))</f>
        <v/>
      </c>
      <c r="Q322" s="120" t="str">
        <f>IF(OR(P322="",P322=0),"",IF(ISERROR(VLOOKUP(P322+0,Tabell3[[#All],[Næringskode]],1,0)),P322,""))</f>
        <v/>
      </c>
      <c r="T322" s="120" t="str">
        <f>IF(OR(S322="",S322=0),"",IF(ISERROR(VLOOKUP(S322+0,Tabell8[[#All],[Hovedtype sikkerhet (kategori 1 – 6)]],1,0)),S322,""))</f>
        <v/>
      </c>
      <c r="W322" s="120" t="str">
        <f>IF(OR(V322="",V322=0),"",IF(ISERROR(VLOOKUP(V322+0,Tabell10[[#All],[Segment næringseiendomsengasjementer]],1,0)),V322,""))</f>
        <v/>
      </c>
      <c r="Z322" s="120" t="str">
        <f>IF(OR(Y322="",Y322=0),"",IF(ISERROR(VLOOKUP(Y322+0,Tabell11[[#All],[SMB rabatt]],1,0)),Y322,""))</f>
        <v/>
      </c>
      <c r="AC322" s="120" t="str">
        <f>IF(OR(AB322="",AB322=0),"",IF(ISERROR(VLOOKUP(AB322+0,Tabell12[[#All],[Størrelsesparameter]],1,0)),AB322,""))</f>
        <v/>
      </c>
    </row>
    <row r="323" spans="3:29" ht="14.5">
      <c r="C323" s="8">
        <v>28150</v>
      </c>
      <c r="D323" s="8"/>
      <c r="E323" s="8"/>
      <c r="F323" s="8"/>
      <c r="G323" s="8"/>
      <c r="H323" s="8"/>
      <c r="I323" s="8"/>
      <c r="J323" s="8"/>
      <c r="K323" s="8"/>
      <c r="N323" s="120" t="str">
        <f>IF(OR(M323="",M323=0),"",IF(ISERROR(VLOOKUP(M323+0,Tabell16[[#All],[Sektorkode]],1,0)),M323,""))</f>
        <v/>
      </c>
      <c r="Q323" s="120" t="str">
        <f>IF(OR(P323="",P323=0),"",IF(ISERROR(VLOOKUP(P323+0,Tabell3[[#All],[Næringskode]],1,0)),P323,""))</f>
        <v/>
      </c>
      <c r="T323" s="120" t="str">
        <f>IF(OR(S323="",S323=0),"",IF(ISERROR(VLOOKUP(S323+0,Tabell8[[#All],[Hovedtype sikkerhet (kategori 1 – 6)]],1,0)),S323,""))</f>
        <v/>
      </c>
      <c r="W323" s="120" t="str">
        <f>IF(OR(V323="",V323=0),"",IF(ISERROR(VLOOKUP(V323+0,Tabell10[[#All],[Segment næringseiendomsengasjementer]],1,0)),V323,""))</f>
        <v/>
      </c>
      <c r="Z323" s="120" t="str">
        <f>IF(OR(Y323="",Y323=0),"",IF(ISERROR(VLOOKUP(Y323+0,Tabell11[[#All],[SMB rabatt]],1,0)),Y323,""))</f>
        <v/>
      </c>
      <c r="AC323" s="120" t="str">
        <f>IF(OR(AB323="",AB323=0),"",IF(ISERROR(VLOOKUP(AB323+0,Tabell12[[#All],[Størrelsesparameter]],1,0)),AB323,""))</f>
        <v/>
      </c>
    </row>
    <row r="324" spans="3:29" ht="14.5">
      <c r="C324" s="8">
        <v>28210</v>
      </c>
      <c r="D324" s="8"/>
      <c r="E324" s="8"/>
      <c r="F324" s="8"/>
      <c r="G324" s="8"/>
      <c r="H324" s="8"/>
      <c r="I324" s="8"/>
      <c r="J324" s="8"/>
      <c r="K324" s="8"/>
      <c r="N324" s="120" t="str">
        <f>IF(OR(M324="",M324=0),"",IF(ISERROR(VLOOKUP(M324+0,Tabell16[[#All],[Sektorkode]],1,0)),M324,""))</f>
        <v/>
      </c>
      <c r="Q324" s="120" t="str">
        <f>IF(OR(P324="",P324=0),"",IF(ISERROR(VLOOKUP(P324+0,Tabell3[[#All],[Næringskode]],1,0)),P324,""))</f>
        <v/>
      </c>
      <c r="T324" s="120" t="str">
        <f>IF(OR(S324="",S324=0),"",IF(ISERROR(VLOOKUP(S324+0,Tabell8[[#All],[Hovedtype sikkerhet (kategori 1 – 6)]],1,0)),S324,""))</f>
        <v/>
      </c>
      <c r="W324" s="120" t="str">
        <f>IF(OR(V324="",V324=0),"",IF(ISERROR(VLOOKUP(V324+0,Tabell10[[#All],[Segment næringseiendomsengasjementer]],1,0)),V324,""))</f>
        <v/>
      </c>
      <c r="Z324" s="120" t="str">
        <f>IF(OR(Y324="",Y324=0),"",IF(ISERROR(VLOOKUP(Y324+0,Tabell11[[#All],[SMB rabatt]],1,0)),Y324,""))</f>
        <v/>
      </c>
      <c r="AC324" s="120" t="str">
        <f>IF(OR(AB324="",AB324=0),"",IF(ISERROR(VLOOKUP(AB324+0,Tabell12[[#All],[Størrelsesparameter]],1,0)),AB324,""))</f>
        <v/>
      </c>
    </row>
    <row r="325" spans="3:29" ht="14.5">
      <c r="C325" s="8">
        <v>28210</v>
      </c>
      <c r="D325" s="8"/>
      <c r="E325" s="8"/>
      <c r="F325" s="8"/>
      <c r="G325" s="8"/>
      <c r="H325" s="8"/>
      <c r="I325" s="8"/>
      <c r="J325" s="8"/>
      <c r="K325" s="8"/>
      <c r="N325" s="120" t="str">
        <f>IF(OR(M325="",M325=0),"",IF(ISERROR(VLOOKUP(M325+0,Tabell16[[#All],[Sektorkode]],1,0)),M325,""))</f>
        <v/>
      </c>
      <c r="Q325" s="120" t="str">
        <f>IF(OR(P325="",P325=0),"",IF(ISERROR(VLOOKUP(P325+0,Tabell3[[#All],[Næringskode]],1,0)),P325,""))</f>
        <v/>
      </c>
      <c r="T325" s="120" t="str">
        <f>IF(OR(S325="",S325=0),"",IF(ISERROR(VLOOKUP(S325+0,Tabell8[[#All],[Hovedtype sikkerhet (kategori 1 – 6)]],1,0)),S325,""))</f>
        <v/>
      </c>
      <c r="W325" s="120" t="str">
        <f>IF(OR(V325="",V325=0),"",IF(ISERROR(VLOOKUP(V325+0,Tabell10[[#All],[Segment næringseiendomsengasjementer]],1,0)),V325,""))</f>
        <v/>
      </c>
      <c r="Z325" s="120" t="str">
        <f>IF(OR(Y325="",Y325=0),"",IF(ISERROR(VLOOKUP(Y325+0,Tabell11[[#All],[SMB rabatt]],1,0)),Y325,""))</f>
        <v/>
      </c>
      <c r="AC325" s="120" t="str">
        <f>IF(OR(AB325="",AB325=0),"",IF(ISERROR(VLOOKUP(AB325+0,Tabell12[[#All],[Størrelsesparameter]],1,0)),AB325,""))</f>
        <v/>
      </c>
    </row>
    <row r="326" spans="3:29" ht="14.5">
      <c r="C326" s="8">
        <v>28220</v>
      </c>
      <c r="D326" s="8"/>
      <c r="E326" s="8"/>
      <c r="F326" s="8"/>
      <c r="G326" s="8"/>
      <c r="H326" s="8"/>
      <c r="I326" s="8"/>
      <c r="J326" s="8"/>
      <c r="K326" s="8"/>
      <c r="N326" s="120" t="str">
        <f>IF(OR(M326="",M326=0),"",IF(ISERROR(VLOOKUP(M326+0,Tabell16[[#All],[Sektorkode]],1,0)),M326,""))</f>
        <v/>
      </c>
      <c r="Q326" s="120" t="str">
        <f>IF(OR(P326="",P326=0),"",IF(ISERROR(VLOOKUP(P326+0,Tabell3[[#All],[Næringskode]],1,0)),P326,""))</f>
        <v/>
      </c>
      <c r="T326" s="120" t="str">
        <f>IF(OR(S326="",S326=0),"",IF(ISERROR(VLOOKUP(S326+0,Tabell8[[#All],[Hovedtype sikkerhet (kategori 1 – 6)]],1,0)),S326,""))</f>
        <v/>
      </c>
      <c r="W326" s="120" t="str">
        <f>IF(OR(V326="",V326=0),"",IF(ISERROR(VLOOKUP(V326+0,Tabell10[[#All],[Segment næringseiendomsengasjementer]],1,0)),V326,""))</f>
        <v/>
      </c>
      <c r="Z326" s="120" t="str">
        <f>IF(OR(Y326="",Y326=0),"",IF(ISERROR(VLOOKUP(Y326+0,Tabell11[[#All],[SMB rabatt]],1,0)),Y326,""))</f>
        <v/>
      </c>
      <c r="AC326" s="120" t="str">
        <f>IF(OR(AB326="",AB326=0),"",IF(ISERROR(VLOOKUP(AB326+0,Tabell12[[#All],[Størrelsesparameter]],1,0)),AB326,""))</f>
        <v/>
      </c>
    </row>
    <row r="327" spans="3:29" ht="14.5">
      <c r="C327" s="8">
        <v>28220</v>
      </c>
      <c r="D327" s="8"/>
      <c r="E327" s="8"/>
      <c r="F327" s="8"/>
      <c r="G327" s="8"/>
      <c r="H327" s="8"/>
      <c r="I327" s="8"/>
      <c r="J327" s="8"/>
      <c r="K327" s="8"/>
      <c r="N327" s="120" t="str">
        <f>IF(OR(M327="",M327=0),"",IF(ISERROR(VLOOKUP(M327+0,Tabell16[[#All],[Sektorkode]],1,0)),M327,""))</f>
        <v/>
      </c>
      <c r="Q327" s="120" t="str">
        <f>IF(OR(P327="",P327=0),"",IF(ISERROR(VLOOKUP(P327+0,Tabell3[[#All],[Næringskode]],1,0)),P327,""))</f>
        <v/>
      </c>
      <c r="T327" s="120" t="str">
        <f>IF(OR(S327="",S327=0),"",IF(ISERROR(VLOOKUP(S327+0,Tabell8[[#All],[Hovedtype sikkerhet (kategori 1 – 6)]],1,0)),S327,""))</f>
        <v/>
      </c>
      <c r="W327" s="120" t="str">
        <f>IF(OR(V327="",V327=0),"",IF(ISERROR(VLOOKUP(V327+0,Tabell10[[#All],[Segment næringseiendomsengasjementer]],1,0)),V327,""))</f>
        <v/>
      </c>
      <c r="Z327" s="120" t="str">
        <f>IF(OR(Y327="",Y327=0),"",IF(ISERROR(VLOOKUP(Y327+0,Tabell11[[#All],[SMB rabatt]],1,0)),Y327,""))</f>
        <v/>
      </c>
      <c r="AC327" s="120" t="str">
        <f>IF(OR(AB327="",AB327=0),"",IF(ISERROR(VLOOKUP(AB327+0,Tabell12[[#All],[Størrelsesparameter]],1,0)),AB327,""))</f>
        <v/>
      </c>
    </row>
    <row r="328" spans="3:29" ht="14.5">
      <c r="C328" s="8">
        <v>28230</v>
      </c>
      <c r="D328" s="8"/>
      <c r="E328" s="8"/>
      <c r="F328" s="8"/>
      <c r="G328" s="8"/>
      <c r="H328" s="8"/>
      <c r="I328" s="8"/>
      <c r="J328" s="8"/>
      <c r="K328" s="8"/>
      <c r="N328" s="120" t="str">
        <f>IF(OR(M328="",M328=0),"",IF(ISERROR(VLOOKUP(M328+0,Tabell16[[#All],[Sektorkode]],1,0)),M328,""))</f>
        <v/>
      </c>
      <c r="Q328" s="120" t="str">
        <f>IF(OR(P328="",P328=0),"",IF(ISERROR(VLOOKUP(P328+0,Tabell3[[#All],[Næringskode]],1,0)),P328,""))</f>
        <v/>
      </c>
      <c r="T328" s="120" t="str">
        <f>IF(OR(S328="",S328=0),"",IF(ISERROR(VLOOKUP(S328+0,Tabell8[[#All],[Hovedtype sikkerhet (kategori 1 – 6)]],1,0)),S328,""))</f>
        <v/>
      </c>
      <c r="W328" s="120" t="str">
        <f>IF(OR(V328="",V328=0),"",IF(ISERROR(VLOOKUP(V328+0,Tabell10[[#All],[Segment næringseiendomsengasjementer]],1,0)),V328,""))</f>
        <v/>
      </c>
      <c r="Z328" s="120" t="str">
        <f>IF(OR(Y328="",Y328=0),"",IF(ISERROR(VLOOKUP(Y328+0,Tabell11[[#All],[SMB rabatt]],1,0)),Y328,""))</f>
        <v/>
      </c>
      <c r="AC328" s="120" t="str">
        <f>IF(OR(AB328="",AB328=0),"",IF(ISERROR(VLOOKUP(AB328+0,Tabell12[[#All],[Størrelsesparameter]],1,0)),AB328,""))</f>
        <v/>
      </c>
    </row>
    <row r="329" spans="3:29" ht="14.5">
      <c r="C329" s="8">
        <v>28240</v>
      </c>
      <c r="D329" s="8"/>
      <c r="E329" s="8"/>
      <c r="F329" s="8"/>
      <c r="G329" s="8"/>
      <c r="H329" s="8"/>
      <c r="I329" s="8"/>
      <c r="J329" s="8"/>
      <c r="K329" s="8"/>
      <c r="N329" s="120" t="str">
        <f>IF(OR(M329="",M329=0),"",IF(ISERROR(VLOOKUP(M329+0,Tabell16[[#All],[Sektorkode]],1,0)),M329,""))</f>
        <v/>
      </c>
      <c r="Q329" s="120" t="str">
        <f>IF(OR(P329="",P329=0),"",IF(ISERROR(VLOOKUP(P329+0,Tabell3[[#All],[Næringskode]],1,0)),P329,""))</f>
        <v/>
      </c>
      <c r="T329" s="120" t="str">
        <f>IF(OR(S329="",S329=0),"",IF(ISERROR(VLOOKUP(S329+0,Tabell8[[#All],[Hovedtype sikkerhet (kategori 1 – 6)]],1,0)),S329,""))</f>
        <v/>
      </c>
      <c r="W329" s="120" t="str">
        <f>IF(OR(V329="",V329=0),"",IF(ISERROR(VLOOKUP(V329+0,Tabell10[[#All],[Segment næringseiendomsengasjementer]],1,0)),V329,""))</f>
        <v/>
      </c>
      <c r="Z329" s="120" t="str">
        <f>IF(OR(Y329="",Y329=0),"",IF(ISERROR(VLOOKUP(Y329+0,Tabell11[[#All],[SMB rabatt]],1,0)),Y329,""))</f>
        <v/>
      </c>
      <c r="AC329" s="120" t="str">
        <f>IF(OR(AB329="",AB329=0),"",IF(ISERROR(VLOOKUP(AB329+0,Tabell12[[#All],[Størrelsesparameter]],1,0)),AB329,""))</f>
        <v/>
      </c>
    </row>
    <row r="330" spans="3:29" ht="14.5">
      <c r="C330" s="8">
        <v>28250</v>
      </c>
      <c r="D330" s="8"/>
      <c r="E330" s="8"/>
      <c r="F330" s="8"/>
      <c r="G330" s="8"/>
      <c r="H330" s="8"/>
      <c r="I330" s="8"/>
      <c r="J330" s="8"/>
      <c r="K330" s="8"/>
      <c r="N330" s="120" t="str">
        <f>IF(OR(M330="",M330=0),"",IF(ISERROR(VLOOKUP(M330+0,Tabell16[[#All],[Sektorkode]],1,0)),M330,""))</f>
        <v/>
      </c>
      <c r="Q330" s="120" t="str">
        <f>IF(OR(P330="",P330=0),"",IF(ISERROR(VLOOKUP(P330+0,Tabell3[[#All],[Næringskode]],1,0)),P330,""))</f>
        <v/>
      </c>
      <c r="T330" s="120" t="str">
        <f>IF(OR(S330="",S330=0),"",IF(ISERROR(VLOOKUP(S330+0,Tabell8[[#All],[Hovedtype sikkerhet (kategori 1 – 6)]],1,0)),S330,""))</f>
        <v/>
      </c>
      <c r="W330" s="120" t="str">
        <f>IF(OR(V330="",V330=0),"",IF(ISERROR(VLOOKUP(V330+0,Tabell10[[#All],[Segment næringseiendomsengasjementer]],1,0)),V330,""))</f>
        <v/>
      </c>
      <c r="Z330" s="120" t="str">
        <f>IF(OR(Y330="",Y330=0),"",IF(ISERROR(VLOOKUP(Y330+0,Tabell11[[#All],[SMB rabatt]],1,0)),Y330,""))</f>
        <v/>
      </c>
      <c r="AC330" s="120" t="str">
        <f>IF(OR(AB330="",AB330=0),"",IF(ISERROR(VLOOKUP(AB330+0,Tabell12[[#All],[Størrelsesparameter]],1,0)),AB330,""))</f>
        <v/>
      </c>
    </row>
    <row r="331" spans="3:29" ht="14.5">
      <c r="C331" s="8">
        <v>28250</v>
      </c>
      <c r="D331" s="8"/>
      <c r="E331" s="8"/>
      <c r="F331" s="8"/>
      <c r="G331" s="8"/>
      <c r="H331" s="8"/>
      <c r="I331" s="8"/>
      <c r="J331" s="8"/>
      <c r="K331" s="8"/>
      <c r="N331" s="120" t="str">
        <f>IF(OR(M331="",M331=0),"",IF(ISERROR(VLOOKUP(M331+0,Tabell16[[#All],[Sektorkode]],1,0)),M331,""))</f>
        <v/>
      </c>
      <c r="Q331" s="120" t="str">
        <f>IF(OR(P331="",P331=0),"",IF(ISERROR(VLOOKUP(P331+0,Tabell3[[#All],[Næringskode]],1,0)),P331,""))</f>
        <v/>
      </c>
      <c r="T331" s="120" t="str">
        <f>IF(OR(S331="",S331=0),"",IF(ISERROR(VLOOKUP(S331+0,Tabell8[[#All],[Hovedtype sikkerhet (kategori 1 – 6)]],1,0)),S331,""))</f>
        <v/>
      </c>
      <c r="W331" s="120" t="str">
        <f>IF(OR(V331="",V331=0),"",IF(ISERROR(VLOOKUP(V331+0,Tabell10[[#All],[Segment næringseiendomsengasjementer]],1,0)),V331,""))</f>
        <v/>
      </c>
      <c r="Z331" s="120" t="str">
        <f>IF(OR(Y331="",Y331=0),"",IF(ISERROR(VLOOKUP(Y331+0,Tabell11[[#All],[SMB rabatt]],1,0)),Y331,""))</f>
        <v/>
      </c>
      <c r="AC331" s="120" t="str">
        <f>IF(OR(AB331="",AB331=0),"",IF(ISERROR(VLOOKUP(AB331+0,Tabell12[[#All],[Størrelsesparameter]],1,0)),AB331,""))</f>
        <v/>
      </c>
    </row>
    <row r="332" spans="3:29" ht="14.5">
      <c r="C332" s="8">
        <v>28290</v>
      </c>
      <c r="D332" s="8"/>
      <c r="E332" s="8"/>
      <c r="F332" s="8"/>
      <c r="G332" s="8"/>
      <c r="H332" s="8"/>
      <c r="I332" s="8"/>
      <c r="J332" s="8"/>
      <c r="K332" s="8"/>
      <c r="N332" s="120" t="str">
        <f>IF(OR(M332="",M332=0),"",IF(ISERROR(VLOOKUP(M332+0,Tabell16[[#All],[Sektorkode]],1,0)),M332,""))</f>
        <v/>
      </c>
      <c r="Q332" s="120" t="str">
        <f>IF(OR(P332="",P332=0),"",IF(ISERROR(VLOOKUP(P332+0,Tabell3[[#All],[Næringskode]],1,0)),P332,""))</f>
        <v/>
      </c>
      <c r="T332" s="120" t="str">
        <f>IF(OR(S332="",S332=0),"",IF(ISERROR(VLOOKUP(S332+0,Tabell8[[#All],[Hovedtype sikkerhet (kategori 1 – 6)]],1,0)),S332,""))</f>
        <v/>
      </c>
      <c r="W332" s="120" t="str">
        <f>IF(OR(V332="",V332=0),"",IF(ISERROR(VLOOKUP(V332+0,Tabell10[[#All],[Segment næringseiendomsengasjementer]],1,0)),V332,""))</f>
        <v/>
      </c>
      <c r="Z332" s="120" t="str">
        <f>IF(OR(Y332="",Y332=0),"",IF(ISERROR(VLOOKUP(Y332+0,Tabell11[[#All],[SMB rabatt]],1,0)),Y332,""))</f>
        <v/>
      </c>
      <c r="AC332" s="120" t="str">
        <f>IF(OR(AB332="",AB332=0),"",IF(ISERROR(VLOOKUP(AB332+0,Tabell12[[#All],[Størrelsesparameter]],1,0)),AB332,""))</f>
        <v/>
      </c>
    </row>
    <row r="333" spans="3:29" ht="14.5">
      <c r="C333" s="8">
        <v>28300</v>
      </c>
      <c r="D333" s="8"/>
      <c r="E333" s="8"/>
      <c r="F333" s="8"/>
      <c r="G333" s="8"/>
      <c r="H333" s="8"/>
      <c r="I333" s="8"/>
      <c r="J333" s="8"/>
      <c r="K333" s="8"/>
      <c r="N333" s="120" t="str">
        <f>IF(OR(M333="",M333=0),"",IF(ISERROR(VLOOKUP(M333+0,Tabell16[[#All],[Sektorkode]],1,0)),M333,""))</f>
        <v/>
      </c>
      <c r="Q333" s="120" t="str">
        <f>IF(OR(P333="",P333=0),"",IF(ISERROR(VLOOKUP(P333+0,Tabell3[[#All],[Næringskode]],1,0)),P333,""))</f>
        <v/>
      </c>
      <c r="T333" s="120" t="str">
        <f>IF(OR(S333="",S333=0),"",IF(ISERROR(VLOOKUP(S333+0,Tabell8[[#All],[Hovedtype sikkerhet (kategori 1 – 6)]],1,0)),S333,""))</f>
        <v/>
      </c>
      <c r="W333" s="120" t="str">
        <f>IF(OR(V333="",V333=0),"",IF(ISERROR(VLOOKUP(V333+0,Tabell10[[#All],[Segment næringseiendomsengasjementer]],1,0)),V333,""))</f>
        <v/>
      </c>
      <c r="Z333" s="120" t="str">
        <f>IF(OR(Y333="",Y333=0),"",IF(ISERROR(VLOOKUP(Y333+0,Tabell11[[#All],[SMB rabatt]],1,0)),Y333,""))</f>
        <v/>
      </c>
      <c r="AC333" s="120" t="str">
        <f>IF(OR(AB333="",AB333=0),"",IF(ISERROR(VLOOKUP(AB333+0,Tabell12[[#All],[Størrelsesparameter]],1,0)),AB333,""))</f>
        <v/>
      </c>
    </row>
    <row r="334" spans="3:29" ht="14.5">
      <c r="C334" s="8">
        <v>28300</v>
      </c>
      <c r="D334" s="8"/>
      <c r="E334" s="8"/>
      <c r="F334" s="8"/>
      <c r="G334" s="8"/>
      <c r="H334" s="8"/>
      <c r="I334" s="8"/>
      <c r="J334" s="8"/>
      <c r="K334" s="8"/>
      <c r="N334" s="120" t="str">
        <f>IF(OR(M334="",M334=0),"",IF(ISERROR(VLOOKUP(M334+0,Tabell16[[#All],[Sektorkode]],1,0)),M334,""))</f>
        <v/>
      </c>
      <c r="Q334" s="120" t="str">
        <f>IF(OR(P334="",P334=0),"",IF(ISERROR(VLOOKUP(P334+0,Tabell3[[#All],[Næringskode]],1,0)),P334,""))</f>
        <v/>
      </c>
      <c r="T334" s="120" t="str">
        <f>IF(OR(S334="",S334=0),"",IF(ISERROR(VLOOKUP(S334+0,Tabell8[[#All],[Hovedtype sikkerhet (kategori 1 – 6)]],1,0)),S334,""))</f>
        <v/>
      </c>
      <c r="W334" s="120" t="str">
        <f>IF(OR(V334="",V334=0),"",IF(ISERROR(VLOOKUP(V334+0,Tabell10[[#All],[Segment næringseiendomsengasjementer]],1,0)),V334,""))</f>
        <v/>
      </c>
      <c r="Z334" s="120" t="str">
        <f>IF(OR(Y334="",Y334=0),"",IF(ISERROR(VLOOKUP(Y334+0,Tabell11[[#All],[SMB rabatt]],1,0)),Y334,""))</f>
        <v/>
      </c>
      <c r="AC334" s="120" t="str">
        <f>IF(OR(AB334="",AB334=0),"",IF(ISERROR(VLOOKUP(AB334+0,Tabell12[[#All],[Størrelsesparameter]],1,0)),AB334,""))</f>
        <v/>
      </c>
    </row>
    <row r="335" spans="3:29" ht="14.5">
      <c r="C335" s="8">
        <v>28410</v>
      </c>
      <c r="D335" s="8"/>
      <c r="E335" s="8"/>
      <c r="F335" s="8"/>
      <c r="G335" s="8"/>
      <c r="H335" s="8"/>
      <c r="I335" s="8"/>
      <c r="J335" s="8"/>
      <c r="K335" s="8"/>
      <c r="N335" s="120" t="str">
        <f>IF(OR(M335="",M335=0),"",IF(ISERROR(VLOOKUP(M335+0,Tabell16[[#All],[Sektorkode]],1,0)),M335,""))</f>
        <v/>
      </c>
      <c r="Q335" s="120" t="str">
        <f>IF(OR(P335="",P335=0),"",IF(ISERROR(VLOOKUP(P335+0,Tabell3[[#All],[Næringskode]],1,0)),P335,""))</f>
        <v/>
      </c>
      <c r="T335" s="120" t="str">
        <f>IF(OR(S335="",S335=0),"",IF(ISERROR(VLOOKUP(S335+0,Tabell8[[#All],[Hovedtype sikkerhet (kategori 1 – 6)]],1,0)),S335,""))</f>
        <v/>
      </c>
      <c r="W335" s="120" t="str">
        <f>IF(OR(V335="",V335=0),"",IF(ISERROR(VLOOKUP(V335+0,Tabell10[[#All],[Segment næringseiendomsengasjementer]],1,0)),V335,""))</f>
        <v/>
      </c>
      <c r="Z335" s="120" t="str">
        <f>IF(OR(Y335="",Y335=0),"",IF(ISERROR(VLOOKUP(Y335+0,Tabell11[[#All],[SMB rabatt]],1,0)),Y335,""))</f>
        <v/>
      </c>
      <c r="AC335" s="120" t="str">
        <f>IF(OR(AB335="",AB335=0),"",IF(ISERROR(VLOOKUP(AB335+0,Tabell12[[#All],[Størrelsesparameter]],1,0)),AB335,""))</f>
        <v/>
      </c>
    </row>
    <row r="336" spans="3:29" ht="14.5">
      <c r="C336" s="8">
        <v>28410</v>
      </c>
      <c r="D336" s="8"/>
      <c r="E336" s="8"/>
      <c r="F336" s="8"/>
      <c r="G336" s="8"/>
      <c r="H336" s="8"/>
      <c r="I336" s="8"/>
      <c r="J336" s="8"/>
      <c r="K336" s="8"/>
      <c r="N336" s="120" t="str">
        <f>IF(OR(M336="",M336=0),"",IF(ISERROR(VLOOKUP(M336+0,Tabell16[[#All],[Sektorkode]],1,0)),M336,""))</f>
        <v/>
      </c>
      <c r="Q336" s="120" t="str">
        <f>IF(OR(P336="",P336=0),"",IF(ISERROR(VLOOKUP(P336+0,Tabell3[[#All],[Næringskode]],1,0)),P336,""))</f>
        <v/>
      </c>
      <c r="T336" s="120" t="str">
        <f>IF(OR(S336="",S336=0),"",IF(ISERROR(VLOOKUP(S336+0,Tabell8[[#All],[Hovedtype sikkerhet (kategori 1 – 6)]],1,0)),S336,""))</f>
        <v/>
      </c>
      <c r="W336" s="120" t="str">
        <f>IF(OR(V336="",V336=0),"",IF(ISERROR(VLOOKUP(V336+0,Tabell10[[#All],[Segment næringseiendomsengasjementer]],1,0)),V336,""))</f>
        <v/>
      </c>
      <c r="Z336" s="120" t="str">
        <f>IF(OR(Y336="",Y336=0),"",IF(ISERROR(VLOOKUP(Y336+0,Tabell11[[#All],[SMB rabatt]],1,0)),Y336,""))</f>
        <v/>
      </c>
      <c r="AC336" s="120" t="str">
        <f>IF(OR(AB336="",AB336=0),"",IF(ISERROR(VLOOKUP(AB336+0,Tabell12[[#All],[Størrelsesparameter]],1,0)),AB336,""))</f>
        <v/>
      </c>
    </row>
    <row r="337" spans="3:29" ht="14.5">
      <c r="C337" s="8">
        <v>28420</v>
      </c>
      <c r="D337" s="8"/>
      <c r="E337" s="8"/>
      <c r="F337" s="8"/>
      <c r="G337" s="8"/>
      <c r="H337" s="8"/>
      <c r="I337" s="8"/>
      <c r="J337" s="8"/>
      <c r="K337" s="8"/>
      <c r="N337" s="120" t="str">
        <f>IF(OR(M337="",M337=0),"",IF(ISERROR(VLOOKUP(M337+0,Tabell16[[#All],[Sektorkode]],1,0)),M337,""))</f>
        <v/>
      </c>
      <c r="Q337" s="120" t="str">
        <f>IF(OR(P337="",P337=0),"",IF(ISERROR(VLOOKUP(P337+0,Tabell3[[#All],[Næringskode]],1,0)),P337,""))</f>
        <v/>
      </c>
      <c r="T337" s="120" t="str">
        <f>IF(OR(S337="",S337=0),"",IF(ISERROR(VLOOKUP(S337+0,Tabell8[[#All],[Hovedtype sikkerhet (kategori 1 – 6)]],1,0)),S337,""))</f>
        <v/>
      </c>
      <c r="W337" s="120" t="str">
        <f>IF(OR(V337="",V337=0),"",IF(ISERROR(VLOOKUP(V337+0,Tabell10[[#All],[Segment næringseiendomsengasjementer]],1,0)),V337,""))</f>
        <v/>
      </c>
      <c r="Z337" s="120" t="str">
        <f>IF(OR(Y337="",Y337=0),"",IF(ISERROR(VLOOKUP(Y337+0,Tabell11[[#All],[SMB rabatt]],1,0)),Y337,""))</f>
        <v/>
      </c>
      <c r="AC337" s="120" t="str">
        <f>IF(OR(AB337="",AB337=0),"",IF(ISERROR(VLOOKUP(AB337+0,Tabell12[[#All],[Størrelsesparameter]],1,0)),AB337,""))</f>
        <v/>
      </c>
    </row>
    <row r="338" spans="3:29" ht="14.5">
      <c r="C338" s="8">
        <v>28910</v>
      </c>
      <c r="D338" s="8"/>
      <c r="E338" s="8"/>
      <c r="F338" s="8"/>
      <c r="G338" s="8"/>
      <c r="H338" s="8"/>
      <c r="I338" s="8"/>
      <c r="J338" s="8"/>
      <c r="K338" s="8"/>
      <c r="N338" s="120" t="str">
        <f>IF(OR(M338="",M338=0),"",IF(ISERROR(VLOOKUP(M338+0,Tabell16[[#All],[Sektorkode]],1,0)),M338,""))</f>
        <v/>
      </c>
      <c r="Q338" s="120" t="str">
        <f>IF(OR(P338="",P338=0),"",IF(ISERROR(VLOOKUP(P338+0,Tabell3[[#All],[Næringskode]],1,0)),P338,""))</f>
        <v/>
      </c>
      <c r="T338" s="120" t="str">
        <f>IF(OR(S338="",S338=0),"",IF(ISERROR(VLOOKUP(S338+0,Tabell8[[#All],[Hovedtype sikkerhet (kategori 1 – 6)]],1,0)),S338,""))</f>
        <v/>
      </c>
      <c r="W338" s="120" t="str">
        <f>IF(OR(V338="",V338=0),"",IF(ISERROR(VLOOKUP(V338+0,Tabell10[[#All],[Segment næringseiendomsengasjementer]],1,0)),V338,""))</f>
        <v/>
      </c>
      <c r="Z338" s="120" t="str">
        <f>IF(OR(Y338="",Y338=0),"",IF(ISERROR(VLOOKUP(Y338+0,Tabell11[[#All],[SMB rabatt]],1,0)),Y338,""))</f>
        <v/>
      </c>
      <c r="AC338" s="120" t="str">
        <f>IF(OR(AB338="",AB338=0),"",IF(ISERROR(VLOOKUP(AB338+0,Tabell12[[#All],[Størrelsesparameter]],1,0)),AB338,""))</f>
        <v/>
      </c>
    </row>
    <row r="339" spans="3:29" ht="14.5">
      <c r="C339" s="8">
        <v>28920</v>
      </c>
      <c r="D339" s="8"/>
      <c r="E339" s="8"/>
      <c r="F339" s="8"/>
      <c r="G339" s="8"/>
      <c r="H339" s="8"/>
      <c r="I339" s="8"/>
      <c r="J339" s="8"/>
      <c r="K339" s="8"/>
      <c r="N339" s="120" t="str">
        <f>IF(OR(M339="",M339=0),"",IF(ISERROR(VLOOKUP(M339+0,Tabell16[[#All],[Sektorkode]],1,0)),M339,""))</f>
        <v/>
      </c>
      <c r="Q339" s="120" t="str">
        <f>IF(OR(P339="",P339=0),"",IF(ISERROR(VLOOKUP(P339+0,Tabell3[[#All],[Næringskode]],1,0)),P339,""))</f>
        <v/>
      </c>
      <c r="T339" s="120" t="str">
        <f>IF(OR(S339="",S339=0),"",IF(ISERROR(VLOOKUP(S339+0,Tabell8[[#All],[Hovedtype sikkerhet (kategori 1 – 6)]],1,0)),S339,""))</f>
        <v/>
      </c>
      <c r="W339" s="120" t="str">
        <f>IF(OR(V339="",V339=0),"",IF(ISERROR(VLOOKUP(V339+0,Tabell10[[#All],[Segment næringseiendomsengasjementer]],1,0)),V339,""))</f>
        <v/>
      </c>
      <c r="Z339" s="120" t="str">
        <f>IF(OR(Y339="",Y339=0),"",IF(ISERROR(VLOOKUP(Y339+0,Tabell11[[#All],[SMB rabatt]],1,0)),Y339,""))</f>
        <v/>
      </c>
      <c r="AC339" s="120" t="str">
        <f>IF(OR(AB339="",AB339=0),"",IF(ISERROR(VLOOKUP(AB339+0,Tabell12[[#All],[Størrelsesparameter]],1,0)),AB339,""))</f>
        <v/>
      </c>
    </row>
    <row r="340" spans="3:29" ht="14.5">
      <c r="C340" s="8">
        <v>28930</v>
      </c>
      <c r="D340" s="8"/>
      <c r="E340" s="8"/>
      <c r="F340" s="8"/>
      <c r="G340" s="8"/>
      <c r="H340" s="8"/>
      <c r="I340" s="8"/>
      <c r="J340" s="8"/>
      <c r="K340" s="8"/>
      <c r="N340" s="120" t="str">
        <f>IF(OR(M340="",M340=0),"",IF(ISERROR(VLOOKUP(M340+0,Tabell16[[#All],[Sektorkode]],1,0)),M340,""))</f>
        <v/>
      </c>
      <c r="Q340" s="120" t="str">
        <f>IF(OR(P340="",P340=0),"",IF(ISERROR(VLOOKUP(P340+0,Tabell3[[#All],[Næringskode]],1,0)),P340,""))</f>
        <v/>
      </c>
      <c r="T340" s="120" t="str">
        <f>IF(OR(S340="",S340=0),"",IF(ISERROR(VLOOKUP(S340+0,Tabell8[[#All],[Hovedtype sikkerhet (kategori 1 – 6)]],1,0)),S340,""))</f>
        <v/>
      </c>
      <c r="W340" s="120" t="str">
        <f>IF(OR(V340="",V340=0),"",IF(ISERROR(VLOOKUP(V340+0,Tabell10[[#All],[Segment næringseiendomsengasjementer]],1,0)),V340,""))</f>
        <v/>
      </c>
      <c r="Z340" s="120" t="str">
        <f>IF(OR(Y340="",Y340=0),"",IF(ISERROR(VLOOKUP(Y340+0,Tabell11[[#All],[SMB rabatt]],1,0)),Y340,""))</f>
        <v/>
      </c>
      <c r="AC340" s="120" t="str">
        <f>IF(OR(AB340="",AB340=0),"",IF(ISERROR(VLOOKUP(AB340+0,Tabell12[[#All],[Størrelsesparameter]],1,0)),AB340,""))</f>
        <v/>
      </c>
    </row>
    <row r="341" spans="3:29" ht="14.5">
      <c r="C341" s="8">
        <v>28930</v>
      </c>
      <c r="D341" s="8"/>
      <c r="E341" s="8"/>
      <c r="F341" s="8"/>
      <c r="G341" s="8"/>
      <c r="H341" s="8"/>
      <c r="I341" s="8"/>
      <c r="J341" s="8"/>
      <c r="K341" s="8"/>
      <c r="N341" s="120" t="str">
        <f>IF(OR(M341="",M341=0),"",IF(ISERROR(VLOOKUP(M341+0,Tabell16[[#All],[Sektorkode]],1,0)),M341,""))</f>
        <v/>
      </c>
      <c r="Q341" s="120" t="str">
        <f>IF(OR(P341="",P341=0),"",IF(ISERROR(VLOOKUP(P341+0,Tabell3[[#All],[Næringskode]],1,0)),P341,""))</f>
        <v/>
      </c>
      <c r="T341" s="120" t="str">
        <f>IF(OR(S341="",S341=0),"",IF(ISERROR(VLOOKUP(S341+0,Tabell8[[#All],[Hovedtype sikkerhet (kategori 1 – 6)]],1,0)),S341,""))</f>
        <v/>
      </c>
      <c r="W341" s="120" t="str">
        <f>IF(OR(V341="",V341=0),"",IF(ISERROR(VLOOKUP(V341+0,Tabell10[[#All],[Segment næringseiendomsengasjementer]],1,0)),V341,""))</f>
        <v/>
      </c>
      <c r="Z341" s="120" t="str">
        <f>IF(OR(Y341="",Y341=0),"",IF(ISERROR(VLOOKUP(Y341+0,Tabell11[[#All],[SMB rabatt]],1,0)),Y341,""))</f>
        <v/>
      </c>
      <c r="AC341" s="120" t="str">
        <f>IF(OR(AB341="",AB341=0),"",IF(ISERROR(VLOOKUP(AB341+0,Tabell12[[#All],[Størrelsesparameter]],1,0)),AB341,""))</f>
        <v/>
      </c>
    </row>
    <row r="342" spans="3:29" ht="14.5">
      <c r="C342" s="8">
        <v>28940</v>
      </c>
      <c r="D342" s="8"/>
      <c r="E342" s="8"/>
      <c r="F342" s="8"/>
      <c r="G342" s="8"/>
      <c r="H342" s="8"/>
      <c r="I342" s="8"/>
      <c r="J342" s="8"/>
      <c r="K342" s="8"/>
      <c r="N342" s="120" t="str">
        <f>IF(OR(M342="",M342=0),"",IF(ISERROR(VLOOKUP(M342+0,Tabell16[[#All],[Sektorkode]],1,0)),M342,""))</f>
        <v/>
      </c>
      <c r="Q342" s="120" t="str">
        <f>IF(OR(P342="",P342=0),"",IF(ISERROR(VLOOKUP(P342+0,Tabell3[[#All],[Næringskode]],1,0)),P342,""))</f>
        <v/>
      </c>
      <c r="T342" s="120" t="str">
        <f>IF(OR(S342="",S342=0),"",IF(ISERROR(VLOOKUP(S342+0,Tabell8[[#All],[Hovedtype sikkerhet (kategori 1 – 6)]],1,0)),S342,""))</f>
        <v/>
      </c>
      <c r="W342" s="120" t="str">
        <f>IF(OR(V342="",V342=0),"",IF(ISERROR(VLOOKUP(V342+0,Tabell10[[#All],[Segment næringseiendomsengasjementer]],1,0)),V342,""))</f>
        <v/>
      </c>
      <c r="Z342" s="120" t="str">
        <f>IF(OR(Y342="",Y342=0),"",IF(ISERROR(VLOOKUP(Y342+0,Tabell11[[#All],[SMB rabatt]],1,0)),Y342,""))</f>
        <v/>
      </c>
      <c r="AC342" s="120" t="str">
        <f>IF(OR(AB342="",AB342=0),"",IF(ISERROR(VLOOKUP(AB342+0,Tabell12[[#All],[Størrelsesparameter]],1,0)),AB342,""))</f>
        <v/>
      </c>
    </row>
    <row r="343" spans="3:29" ht="14.5">
      <c r="C343" s="8">
        <v>28950</v>
      </c>
      <c r="D343" s="8"/>
      <c r="E343" s="8"/>
      <c r="F343" s="8"/>
      <c r="G343" s="8"/>
      <c r="H343" s="8"/>
      <c r="I343" s="8"/>
      <c r="J343" s="8"/>
      <c r="K343" s="8"/>
      <c r="N343" s="120" t="str">
        <f>IF(OR(M343="",M343=0),"",IF(ISERROR(VLOOKUP(M343+0,Tabell16[[#All],[Sektorkode]],1,0)),M343,""))</f>
        <v/>
      </c>
      <c r="Q343" s="120" t="str">
        <f>IF(OR(P343="",P343=0),"",IF(ISERROR(VLOOKUP(P343+0,Tabell3[[#All],[Næringskode]],1,0)),P343,""))</f>
        <v/>
      </c>
      <c r="T343" s="120" t="str">
        <f>IF(OR(S343="",S343=0),"",IF(ISERROR(VLOOKUP(S343+0,Tabell8[[#All],[Hovedtype sikkerhet (kategori 1 – 6)]],1,0)),S343,""))</f>
        <v/>
      </c>
      <c r="W343" s="120" t="str">
        <f>IF(OR(V343="",V343=0),"",IF(ISERROR(VLOOKUP(V343+0,Tabell10[[#All],[Segment næringseiendomsengasjementer]],1,0)),V343,""))</f>
        <v/>
      </c>
      <c r="Z343" s="120" t="str">
        <f>IF(OR(Y343="",Y343=0),"",IF(ISERROR(VLOOKUP(Y343+0,Tabell11[[#All],[SMB rabatt]],1,0)),Y343,""))</f>
        <v/>
      </c>
      <c r="AC343" s="120" t="str">
        <f>IF(OR(AB343="",AB343=0),"",IF(ISERROR(VLOOKUP(AB343+0,Tabell12[[#All],[Størrelsesparameter]],1,0)),AB343,""))</f>
        <v/>
      </c>
    </row>
    <row r="344" spans="3:29" ht="14.5">
      <c r="C344" s="8">
        <v>28960</v>
      </c>
      <c r="D344" s="8"/>
      <c r="E344" s="8"/>
      <c r="F344" s="8"/>
      <c r="G344" s="8"/>
      <c r="H344" s="8"/>
      <c r="I344" s="8"/>
      <c r="J344" s="8"/>
      <c r="K344" s="8"/>
      <c r="N344" s="120" t="str">
        <f>IF(OR(M344="",M344=0),"",IF(ISERROR(VLOOKUP(M344+0,Tabell16[[#All],[Sektorkode]],1,0)),M344,""))</f>
        <v/>
      </c>
      <c r="Q344" s="120" t="str">
        <f>IF(OR(P344="",P344=0),"",IF(ISERROR(VLOOKUP(P344+0,Tabell3[[#All],[Næringskode]],1,0)),P344,""))</f>
        <v/>
      </c>
      <c r="T344" s="120" t="str">
        <f>IF(OR(S344="",S344=0),"",IF(ISERROR(VLOOKUP(S344+0,Tabell8[[#All],[Hovedtype sikkerhet (kategori 1 – 6)]],1,0)),S344,""))</f>
        <v/>
      </c>
      <c r="W344" s="120" t="str">
        <f>IF(OR(V344="",V344=0),"",IF(ISERROR(VLOOKUP(V344+0,Tabell10[[#All],[Segment næringseiendomsengasjementer]],1,0)),V344,""))</f>
        <v/>
      </c>
      <c r="Z344" s="120" t="str">
        <f>IF(OR(Y344="",Y344=0),"",IF(ISERROR(VLOOKUP(Y344+0,Tabell11[[#All],[SMB rabatt]],1,0)),Y344,""))</f>
        <v/>
      </c>
      <c r="AC344" s="120" t="str">
        <f>IF(OR(AB344="",AB344=0),"",IF(ISERROR(VLOOKUP(AB344+0,Tabell12[[#All],[Størrelsesparameter]],1,0)),AB344,""))</f>
        <v/>
      </c>
    </row>
    <row r="345" spans="3:29" ht="14.5">
      <c r="C345" s="8">
        <v>28970</v>
      </c>
      <c r="D345" s="8"/>
      <c r="E345" s="8"/>
      <c r="F345" s="8"/>
      <c r="G345" s="8"/>
      <c r="H345" s="8"/>
      <c r="I345" s="8"/>
      <c r="J345" s="8"/>
      <c r="K345" s="8"/>
      <c r="N345" s="120" t="str">
        <f>IF(OR(M345="",M345=0),"",IF(ISERROR(VLOOKUP(M345+0,Tabell16[[#All],[Sektorkode]],1,0)),M345,""))</f>
        <v/>
      </c>
      <c r="Q345" s="120" t="str">
        <f>IF(OR(P345="",P345=0),"",IF(ISERROR(VLOOKUP(P345+0,Tabell3[[#All],[Næringskode]],1,0)),P345,""))</f>
        <v/>
      </c>
      <c r="T345" s="120" t="str">
        <f>IF(OR(S345="",S345=0),"",IF(ISERROR(VLOOKUP(S345+0,Tabell8[[#All],[Hovedtype sikkerhet (kategori 1 – 6)]],1,0)),S345,""))</f>
        <v/>
      </c>
      <c r="W345" s="120" t="str">
        <f>IF(OR(V345="",V345=0),"",IF(ISERROR(VLOOKUP(V345+0,Tabell10[[#All],[Segment næringseiendomsengasjementer]],1,0)),V345,""))</f>
        <v/>
      </c>
      <c r="Z345" s="120" t="str">
        <f>IF(OR(Y345="",Y345=0),"",IF(ISERROR(VLOOKUP(Y345+0,Tabell11[[#All],[SMB rabatt]],1,0)),Y345,""))</f>
        <v/>
      </c>
      <c r="AC345" s="120" t="str">
        <f>IF(OR(AB345="",AB345=0),"",IF(ISERROR(VLOOKUP(AB345+0,Tabell12[[#All],[Størrelsesparameter]],1,0)),AB345,""))</f>
        <v/>
      </c>
    </row>
    <row r="346" spans="3:29" ht="14.5">
      <c r="C346" s="8">
        <v>28970</v>
      </c>
      <c r="D346" s="8"/>
      <c r="E346" s="8"/>
      <c r="F346" s="8"/>
      <c r="G346" s="8"/>
      <c r="H346" s="8"/>
      <c r="I346" s="8"/>
      <c r="J346" s="8"/>
      <c r="K346" s="8"/>
      <c r="N346" s="120" t="str">
        <f>IF(OR(M346="",M346=0),"",IF(ISERROR(VLOOKUP(M346+0,Tabell16[[#All],[Sektorkode]],1,0)),M346,""))</f>
        <v/>
      </c>
      <c r="Q346" s="120" t="str">
        <f>IF(OR(P346="",P346=0),"",IF(ISERROR(VLOOKUP(P346+0,Tabell3[[#All],[Næringskode]],1,0)),P346,""))</f>
        <v/>
      </c>
      <c r="T346" s="120" t="str">
        <f>IF(OR(S346="",S346=0),"",IF(ISERROR(VLOOKUP(S346+0,Tabell8[[#All],[Hovedtype sikkerhet (kategori 1 – 6)]],1,0)),S346,""))</f>
        <v/>
      </c>
      <c r="W346" s="120" t="str">
        <f>IF(OR(V346="",V346=0),"",IF(ISERROR(VLOOKUP(V346+0,Tabell10[[#All],[Segment næringseiendomsengasjementer]],1,0)),V346,""))</f>
        <v/>
      </c>
      <c r="Z346" s="120" t="str">
        <f>IF(OR(Y346="",Y346=0),"",IF(ISERROR(VLOOKUP(Y346+0,Tabell11[[#All],[SMB rabatt]],1,0)),Y346,""))</f>
        <v/>
      </c>
      <c r="AC346" s="120" t="str">
        <f>IF(OR(AB346="",AB346=0),"",IF(ISERROR(VLOOKUP(AB346+0,Tabell12[[#All],[Størrelsesparameter]],1,0)),AB346,""))</f>
        <v/>
      </c>
    </row>
    <row r="347" spans="3:29" ht="14.5">
      <c r="C347" s="8">
        <v>28990</v>
      </c>
      <c r="D347" s="8"/>
      <c r="E347" s="8"/>
      <c r="F347" s="8"/>
      <c r="G347" s="8"/>
      <c r="H347" s="8"/>
      <c r="I347" s="8"/>
      <c r="J347" s="8"/>
      <c r="K347" s="8"/>
      <c r="N347" s="120" t="str">
        <f>IF(OR(M347="",M347=0),"",IF(ISERROR(VLOOKUP(M347+0,Tabell16[[#All],[Sektorkode]],1,0)),M347,""))</f>
        <v/>
      </c>
      <c r="Q347" s="120" t="str">
        <f>IF(OR(P347="",P347=0),"",IF(ISERROR(VLOOKUP(P347+0,Tabell3[[#All],[Næringskode]],1,0)),P347,""))</f>
        <v/>
      </c>
      <c r="T347" s="120" t="str">
        <f>IF(OR(S347="",S347=0),"",IF(ISERROR(VLOOKUP(S347+0,Tabell8[[#All],[Hovedtype sikkerhet (kategori 1 – 6)]],1,0)),S347,""))</f>
        <v/>
      </c>
      <c r="W347" s="120" t="str">
        <f>IF(OR(V347="",V347=0),"",IF(ISERROR(VLOOKUP(V347+0,Tabell10[[#All],[Segment næringseiendomsengasjementer]],1,0)),V347,""))</f>
        <v/>
      </c>
      <c r="Z347" s="120" t="str">
        <f>IF(OR(Y347="",Y347=0),"",IF(ISERROR(VLOOKUP(Y347+0,Tabell11[[#All],[SMB rabatt]],1,0)),Y347,""))</f>
        <v/>
      </c>
      <c r="AC347" s="120" t="str">
        <f>IF(OR(AB347="",AB347=0),"",IF(ISERROR(VLOOKUP(AB347+0,Tabell12[[#All],[Størrelsesparameter]],1,0)),AB347,""))</f>
        <v/>
      </c>
    </row>
    <row r="348" spans="3:29" ht="14.5">
      <c r="C348" s="8">
        <v>29100</v>
      </c>
      <c r="D348" s="8"/>
      <c r="E348" s="8"/>
      <c r="F348" s="8"/>
      <c r="G348" s="8"/>
      <c r="H348" s="8"/>
      <c r="I348" s="8"/>
      <c r="J348" s="8"/>
      <c r="K348" s="8"/>
      <c r="N348" s="120" t="str">
        <f>IF(OR(M348="",M348=0),"",IF(ISERROR(VLOOKUP(M348+0,Tabell16[[#All],[Sektorkode]],1,0)),M348,""))</f>
        <v/>
      </c>
      <c r="Q348" s="120" t="str">
        <f>IF(OR(P348="",P348=0),"",IF(ISERROR(VLOOKUP(P348+0,Tabell3[[#All],[Næringskode]],1,0)),P348,""))</f>
        <v/>
      </c>
      <c r="T348" s="120" t="str">
        <f>IF(OR(S348="",S348=0),"",IF(ISERROR(VLOOKUP(S348+0,Tabell8[[#All],[Hovedtype sikkerhet (kategori 1 – 6)]],1,0)),S348,""))</f>
        <v/>
      </c>
      <c r="W348" s="120" t="str">
        <f>IF(OR(V348="",V348=0),"",IF(ISERROR(VLOOKUP(V348+0,Tabell10[[#All],[Segment næringseiendomsengasjementer]],1,0)),V348,""))</f>
        <v/>
      </c>
      <c r="Z348" s="120" t="str">
        <f>IF(OR(Y348="",Y348=0),"",IF(ISERROR(VLOOKUP(Y348+0,Tabell11[[#All],[SMB rabatt]],1,0)),Y348,""))</f>
        <v/>
      </c>
      <c r="AC348" s="120" t="str">
        <f>IF(OR(AB348="",AB348=0),"",IF(ISERROR(VLOOKUP(AB348+0,Tabell12[[#All],[Størrelsesparameter]],1,0)),AB348,""))</f>
        <v/>
      </c>
    </row>
    <row r="349" spans="3:29" ht="14.5">
      <c r="C349" s="8">
        <v>29100</v>
      </c>
      <c r="D349" s="8"/>
      <c r="E349" s="8"/>
      <c r="F349" s="8"/>
      <c r="G349" s="8"/>
      <c r="H349" s="8"/>
      <c r="I349" s="8"/>
      <c r="J349" s="8"/>
      <c r="K349" s="8"/>
      <c r="N349" s="120" t="str">
        <f>IF(OR(M349="",M349=0),"",IF(ISERROR(VLOOKUP(M349+0,Tabell16[[#All],[Sektorkode]],1,0)),M349,""))</f>
        <v/>
      </c>
      <c r="Q349" s="120" t="str">
        <f>IF(OR(P349="",P349=0),"",IF(ISERROR(VLOOKUP(P349+0,Tabell3[[#All],[Næringskode]],1,0)),P349,""))</f>
        <v/>
      </c>
      <c r="T349" s="120" t="str">
        <f>IF(OR(S349="",S349=0),"",IF(ISERROR(VLOOKUP(S349+0,Tabell8[[#All],[Hovedtype sikkerhet (kategori 1 – 6)]],1,0)),S349,""))</f>
        <v/>
      </c>
      <c r="W349" s="120" t="str">
        <f>IF(OR(V349="",V349=0),"",IF(ISERROR(VLOOKUP(V349+0,Tabell10[[#All],[Segment næringseiendomsengasjementer]],1,0)),V349,""))</f>
        <v/>
      </c>
      <c r="Z349" s="120" t="str">
        <f>IF(OR(Y349="",Y349=0),"",IF(ISERROR(VLOOKUP(Y349+0,Tabell11[[#All],[SMB rabatt]],1,0)),Y349,""))</f>
        <v/>
      </c>
      <c r="AC349" s="120" t="str">
        <f>IF(OR(AB349="",AB349=0),"",IF(ISERROR(VLOOKUP(AB349+0,Tabell12[[#All],[Størrelsesparameter]],1,0)),AB349,""))</f>
        <v/>
      </c>
    </row>
    <row r="350" spans="3:29" ht="14.5">
      <c r="C350" s="8">
        <v>29200</v>
      </c>
      <c r="D350" s="8"/>
      <c r="E350" s="8"/>
      <c r="F350" s="8"/>
      <c r="G350" s="8"/>
      <c r="H350" s="8"/>
      <c r="I350" s="8"/>
      <c r="J350" s="8"/>
      <c r="K350" s="8"/>
      <c r="N350" s="120" t="str">
        <f>IF(OR(M350="",M350=0),"",IF(ISERROR(VLOOKUP(M350+0,Tabell16[[#All],[Sektorkode]],1,0)),M350,""))</f>
        <v/>
      </c>
      <c r="Q350" s="120" t="str">
        <f>IF(OR(P350="",P350=0),"",IF(ISERROR(VLOOKUP(P350+0,Tabell3[[#All],[Næringskode]],1,0)),P350,""))</f>
        <v/>
      </c>
      <c r="T350" s="120" t="str">
        <f>IF(OR(S350="",S350=0),"",IF(ISERROR(VLOOKUP(S350+0,Tabell8[[#All],[Hovedtype sikkerhet (kategori 1 – 6)]],1,0)),S350,""))</f>
        <v/>
      </c>
      <c r="W350" s="120" t="str">
        <f>IF(OR(V350="",V350=0),"",IF(ISERROR(VLOOKUP(V350+0,Tabell10[[#All],[Segment næringseiendomsengasjementer]],1,0)),V350,""))</f>
        <v/>
      </c>
      <c r="Z350" s="120" t="str">
        <f>IF(OR(Y350="",Y350=0),"",IF(ISERROR(VLOOKUP(Y350+0,Tabell11[[#All],[SMB rabatt]],1,0)),Y350,""))</f>
        <v/>
      </c>
      <c r="AC350" s="120" t="str">
        <f>IF(OR(AB350="",AB350=0),"",IF(ISERROR(VLOOKUP(AB350+0,Tabell12[[#All],[Størrelsesparameter]],1,0)),AB350,""))</f>
        <v/>
      </c>
    </row>
    <row r="351" spans="3:29" ht="14.5">
      <c r="C351" s="8">
        <v>29310</v>
      </c>
      <c r="D351" s="8"/>
      <c r="E351" s="8"/>
      <c r="F351" s="8"/>
      <c r="G351" s="8"/>
      <c r="H351" s="8"/>
      <c r="I351" s="8"/>
      <c r="J351" s="8"/>
      <c r="K351" s="8"/>
      <c r="N351" s="120" t="str">
        <f>IF(OR(M351="",M351=0),"",IF(ISERROR(VLOOKUP(M351+0,Tabell16[[#All],[Sektorkode]],1,0)),M351,""))</f>
        <v/>
      </c>
      <c r="Q351" s="120" t="str">
        <f>IF(OR(P351="",P351=0),"",IF(ISERROR(VLOOKUP(P351+0,Tabell3[[#All],[Næringskode]],1,0)),P351,""))</f>
        <v/>
      </c>
      <c r="T351" s="120" t="str">
        <f>IF(OR(S351="",S351=0),"",IF(ISERROR(VLOOKUP(S351+0,Tabell8[[#All],[Hovedtype sikkerhet (kategori 1 – 6)]],1,0)),S351,""))</f>
        <v/>
      </c>
      <c r="W351" s="120" t="str">
        <f>IF(OR(V351="",V351=0),"",IF(ISERROR(VLOOKUP(V351+0,Tabell10[[#All],[Segment næringseiendomsengasjementer]],1,0)),V351,""))</f>
        <v/>
      </c>
      <c r="Z351" s="120" t="str">
        <f>IF(OR(Y351="",Y351=0),"",IF(ISERROR(VLOOKUP(Y351+0,Tabell11[[#All],[SMB rabatt]],1,0)),Y351,""))</f>
        <v/>
      </c>
      <c r="AC351" s="120" t="str">
        <f>IF(OR(AB351="",AB351=0),"",IF(ISERROR(VLOOKUP(AB351+0,Tabell12[[#All],[Størrelsesparameter]],1,0)),AB351,""))</f>
        <v/>
      </c>
    </row>
    <row r="352" spans="3:29" ht="14.5">
      <c r="C352" s="8">
        <v>29310</v>
      </c>
      <c r="D352" s="8"/>
      <c r="E352" s="8"/>
      <c r="F352" s="8"/>
      <c r="G352" s="8"/>
      <c r="H352" s="8"/>
      <c r="I352" s="8"/>
      <c r="J352" s="8"/>
      <c r="K352" s="8"/>
      <c r="N352" s="120" t="str">
        <f>IF(OR(M352="",M352=0),"",IF(ISERROR(VLOOKUP(M352+0,Tabell16[[#All],[Sektorkode]],1,0)),M352,""))</f>
        <v/>
      </c>
      <c r="Q352" s="120" t="str">
        <f>IF(OR(P352="",P352=0),"",IF(ISERROR(VLOOKUP(P352+0,Tabell3[[#All],[Næringskode]],1,0)),P352,""))</f>
        <v/>
      </c>
      <c r="T352" s="120" t="str">
        <f>IF(OR(S352="",S352=0),"",IF(ISERROR(VLOOKUP(S352+0,Tabell8[[#All],[Hovedtype sikkerhet (kategori 1 – 6)]],1,0)),S352,""))</f>
        <v/>
      </c>
      <c r="W352" s="120" t="str">
        <f>IF(OR(V352="",V352=0),"",IF(ISERROR(VLOOKUP(V352+0,Tabell10[[#All],[Segment næringseiendomsengasjementer]],1,0)),V352,""))</f>
        <v/>
      </c>
      <c r="Z352" s="120" t="str">
        <f>IF(OR(Y352="",Y352=0),"",IF(ISERROR(VLOOKUP(Y352+0,Tabell11[[#All],[SMB rabatt]],1,0)),Y352,""))</f>
        <v/>
      </c>
      <c r="AC352" s="120" t="str">
        <f>IF(OR(AB352="",AB352=0),"",IF(ISERROR(VLOOKUP(AB352+0,Tabell12[[#All],[Størrelsesparameter]],1,0)),AB352,""))</f>
        <v/>
      </c>
    </row>
    <row r="353" spans="3:29" ht="14.5">
      <c r="C353" s="8">
        <v>29320</v>
      </c>
      <c r="D353" s="8"/>
      <c r="E353" s="8"/>
      <c r="F353" s="8"/>
      <c r="G353" s="8"/>
      <c r="H353" s="8"/>
      <c r="I353" s="8"/>
      <c r="J353" s="8"/>
      <c r="K353" s="8"/>
      <c r="N353" s="120" t="str">
        <f>IF(OR(M353="",M353=0),"",IF(ISERROR(VLOOKUP(M353+0,Tabell16[[#All],[Sektorkode]],1,0)),M353,""))</f>
        <v/>
      </c>
      <c r="Q353" s="120" t="str">
        <f>IF(OR(P353="",P353=0),"",IF(ISERROR(VLOOKUP(P353+0,Tabell3[[#All],[Næringskode]],1,0)),P353,""))</f>
        <v/>
      </c>
      <c r="T353" s="120" t="str">
        <f>IF(OR(S353="",S353=0),"",IF(ISERROR(VLOOKUP(S353+0,Tabell8[[#All],[Hovedtype sikkerhet (kategori 1 – 6)]],1,0)),S353,""))</f>
        <v/>
      </c>
      <c r="W353" s="120" t="str">
        <f>IF(OR(V353="",V353=0),"",IF(ISERROR(VLOOKUP(V353+0,Tabell10[[#All],[Segment næringseiendomsengasjementer]],1,0)),V353,""))</f>
        <v/>
      </c>
      <c r="Z353" s="120" t="str">
        <f>IF(OR(Y353="",Y353=0),"",IF(ISERROR(VLOOKUP(Y353+0,Tabell11[[#All],[SMB rabatt]],1,0)),Y353,""))</f>
        <v/>
      </c>
      <c r="AC353" s="120" t="str">
        <f>IF(OR(AB353="",AB353=0),"",IF(ISERROR(VLOOKUP(AB353+0,Tabell12[[#All],[Størrelsesparameter]],1,0)),AB353,""))</f>
        <v/>
      </c>
    </row>
    <row r="354" spans="3:29" ht="14.5">
      <c r="C354" s="8">
        <v>29320</v>
      </c>
      <c r="D354" s="8"/>
      <c r="E354" s="8"/>
      <c r="F354" s="8"/>
      <c r="G354" s="8"/>
      <c r="H354" s="8"/>
      <c r="I354" s="8"/>
      <c r="J354" s="8"/>
      <c r="K354" s="8"/>
      <c r="N354" s="120" t="str">
        <f>IF(OR(M354="",M354=0),"",IF(ISERROR(VLOOKUP(M354+0,Tabell16[[#All],[Sektorkode]],1,0)),M354,""))</f>
        <v/>
      </c>
      <c r="Q354" s="120" t="str">
        <f>IF(OR(P354="",P354=0),"",IF(ISERROR(VLOOKUP(P354+0,Tabell3[[#All],[Næringskode]],1,0)),P354,""))</f>
        <v/>
      </c>
      <c r="T354" s="120" t="str">
        <f>IF(OR(S354="",S354=0),"",IF(ISERROR(VLOOKUP(S354+0,Tabell8[[#All],[Hovedtype sikkerhet (kategori 1 – 6)]],1,0)),S354,""))</f>
        <v/>
      </c>
      <c r="W354" s="120" t="str">
        <f>IF(OR(V354="",V354=0),"",IF(ISERROR(VLOOKUP(V354+0,Tabell10[[#All],[Segment næringseiendomsengasjementer]],1,0)),V354,""))</f>
        <v/>
      </c>
      <c r="Z354" s="120" t="str">
        <f>IF(OR(Y354="",Y354=0),"",IF(ISERROR(VLOOKUP(Y354+0,Tabell11[[#All],[SMB rabatt]],1,0)),Y354,""))</f>
        <v/>
      </c>
      <c r="AC354" s="120" t="str">
        <f>IF(OR(AB354="",AB354=0),"",IF(ISERROR(VLOOKUP(AB354+0,Tabell12[[#All],[Størrelsesparameter]],1,0)),AB354,""))</f>
        <v/>
      </c>
    </row>
    <row r="355" spans="3:29" ht="14.5">
      <c r="C355" s="8">
        <v>29320</v>
      </c>
      <c r="D355" s="8"/>
      <c r="E355" s="8"/>
      <c r="F355" s="8"/>
      <c r="G355" s="8"/>
      <c r="H355" s="8"/>
      <c r="I355" s="8"/>
      <c r="J355" s="8"/>
      <c r="K355" s="8"/>
      <c r="N355" s="120" t="str">
        <f>IF(OR(M355="",M355=0),"",IF(ISERROR(VLOOKUP(M355+0,Tabell16[[#All],[Sektorkode]],1,0)),M355,""))</f>
        <v/>
      </c>
      <c r="Q355" s="120" t="str">
        <f>IF(OR(P355="",P355=0),"",IF(ISERROR(VLOOKUP(P355+0,Tabell3[[#All],[Næringskode]],1,0)),P355,""))</f>
        <v/>
      </c>
      <c r="T355" s="120" t="str">
        <f>IF(OR(S355="",S355=0),"",IF(ISERROR(VLOOKUP(S355+0,Tabell8[[#All],[Hovedtype sikkerhet (kategori 1 – 6)]],1,0)),S355,""))</f>
        <v/>
      </c>
      <c r="W355" s="120" t="str">
        <f>IF(OR(V355="",V355=0),"",IF(ISERROR(VLOOKUP(V355+0,Tabell10[[#All],[Segment næringseiendomsengasjementer]],1,0)),V355,""))</f>
        <v/>
      </c>
      <c r="Z355" s="120" t="str">
        <f>IF(OR(Y355="",Y355=0),"",IF(ISERROR(VLOOKUP(Y355+0,Tabell11[[#All],[SMB rabatt]],1,0)),Y355,""))</f>
        <v/>
      </c>
      <c r="AC355" s="120" t="str">
        <f>IF(OR(AB355="",AB355=0),"",IF(ISERROR(VLOOKUP(AB355+0,Tabell12[[#All],[Størrelsesparameter]],1,0)),AB355,""))</f>
        <v/>
      </c>
    </row>
    <row r="356" spans="3:29" ht="14.5">
      <c r="C356" s="8">
        <v>29320</v>
      </c>
      <c r="D356" s="8"/>
      <c r="E356" s="8"/>
      <c r="F356" s="8"/>
      <c r="G356" s="8"/>
      <c r="H356" s="8"/>
      <c r="I356" s="8"/>
      <c r="J356" s="8"/>
      <c r="K356" s="8"/>
      <c r="N356" s="120" t="str">
        <f>IF(OR(M356="",M356=0),"",IF(ISERROR(VLOOKUP(M356+0,Tabell16[[#All],[Sektorkode]],1,0)),M356,""))</f>
        <v/>
      </c>
      <c r="Q356" s="120" t="str">
        <f>IF(OR(P356="",P356=0),"",IF(ISERROR(VLOOKUP(P356+0,Tabell3[[#All],[Næringskode]],1,0)),P356,""))</f>
        <v/>
      </c>
      <c r="T356" s="120" t="str">
        <f>IF(OR(S356="",S356=0),"",IF(ISERROR(VLOOKUP(S356+0,Tabell8[[#All],[Hovedtype sikkerhet (kategori 1 – 6)]],1,0)),S356,""))</f>
        <v/>
      </c>
      <c r="W356" s="120" t="str">
        <f>IF(OR(V356="",V356=0),"",IF(ISERROR(VLOOKUP(V356+0,Tabell10[[#All],[Segment næringseiendomsengasjementer]],1,0)),V356,""))</f>
        <v/>
      </c>
      <c r="Z356" s="120" t="str">
        <f>IF(OR(Y356="",Y356=0),"",IF(ISERROR(VLOOKUP(Y356+0,Tabell11[[#All],[SMB rabatt]],1,0)),Y356,""))</f>
        <v/>
      </c>
      <c r="AC356" s="120" t="str">
        <f>IF(OR(AB356="",AB356=0),"",IF(ISERROR(VLOOKUP(AB356+0,Tabell12[[#All],[Størrelsesparameter]],1,0)),AB356,""))</f>
        <v/>
      </c>
    </row>
    <row r="357" spans="3:29" ht="14.5">
      <c r="C357" s="8">
        <v>30110</v>
      </c>
      <c r="D357" s="8"/>
      <c r="E357" s="8"/>
      <c r="F357" s="8"/>
      <c r="G357" s="8"/>
      <c r="H357" s="8"/>
      <c r="I357" s="8"/>
      <c r="J357" s="8"/>
      <c r="K357" s="8"/>
      <c r="N357" s="120" t="str">
        <f>IF(OR(M357="",M357=0),"",IF(ISERROR(VLOOKUP(M357+0,Tabell16[[#All],[Sektorkode]],1,0)),M357,""))</f>
        <v/>
      </c>
      <c r="Q357" s="120" t="str">
        <f>IF(OR(P357="",P357=0),"",IF(ISERROR(VLOOKUP(P357+0,Tabell3[[#All],[Næringskode]],1,0)),P357,""))</f>
        <v/>
      </c>
      <c r="T357" s="120" t="str">
        <f>IF(OR(S357="",S357=0),"",IF(ISERROR(VLOOKUP(S357+0,Tabell8[[#All],[Hovedtype sikkerhet (kategori 1 – 6)]],1,0)),S357,""))</f>
        <v/>
      </c>
      <c r="W357" s="120" t="str">
        <f>IF(OR(V357="",V357=0),"",IF(ISERROR(VLOOKUP(V357+0,Tabell10[[#All],[Segment næringseiendomsengasjementer]],1,0)),V357,""))</f>
        <v/>
      </c>
      <c r="Z357" s="120" t="str">
        <f>IF(OR(Y357="",Y357=0),"",IF(ISERROR(VLOOKUP(Y357+0,Tabell11[[#All],[SMB rabatt]],1,0)),Y357,""))</f>
        <v/>
      </c>
      <c r="AC357" s="120" t="str">
        <f>IF(OR(AB357="",AB357=0),"",IF(ISERROR(VLOOKUP(AB357+0,Tabell12[[#All],[Størrelsesparameter]],1,0)),AB357,""))</f>
        <v/>
      </c>
    </row>
    <row r="358" spans="3:29" ht="14.5">
      <c r="C358" s="8">
        <v>30110</v>
      </c>
      <c r="D358" s="8"/>
      <c r="E358" s="8"/>
      <c r="F358" s="8"/>
      <c r="G358" s="8"/>
      <c r="H358" s="8"/>
      <c r="I358" s="8"/>
      <c r="J358" s="8"/>
      <c r="K358" s="8"/>
      <c r="N358" s="120" t="str">
        <f>IF(OR(M358="",M358=0),"",IF(ISERROR(VLOOKUP(M358+0,Tabell16[[#All],[Sektorkode]],1,0)),M358,""))</f>
        <v/>
      </c>
      <c r="Q358" s="120" t="str">
        <f>IF(OR(P358="",P358=0),"",IF(ISERROR(VLOOKUP(P358+0,Tabell3[[#All],[Næringskode]],1,0)),P358,""))</f>
        <v/>
      </c>
      <c r="T358" s="120" t="str">
        <f>IF(OR(S358="",S358=0),"",IF(ISERROR(VLOOKUP(S358+0,Tabell8[[#All],[Hovedtype sikkerhet (kategori 1 – 6)]],1,0)),S358,""))</f>
        <v/>
      </c>
      <c r="W358" s="120" t="str">
        <f>IF(OR(V358="",V358=0),"",IF(ISERROR(VLOOKUP(V358+0,Tabell10[[#All],[Segment næringseiendomsengasjementer]],1,0)),V358,""))</f>
        <v/>
      </c>
      <c r="Z358" s="120" t="str">
        <f>IF(OR(Y358="",Y358=0),"",IF(ISERROR(VLOOKUP(Y358+0,Tabell11[[#All],[SMB rabatt]],1,0)),Y358,""))</f>
        <v/>
      </c>
      <c r="AC358" s="120" t="str">
        <f>IF(OR(AB358="",AB358=0),"",IF(ISERROR(VLOOKUP(AB358+0,Tabell12[[#All],[Størrelsesparameter]],1,0)),AB358,""))</f>
        <v/>
      </c>
    </row>
    <row r="359" spans="3:29" ht="14.5">
      <c r="C359" s="8">
        <v>30110</v>
      </c>
      <c r="D359" s="8"/>
      <c r="E359" s="8"/>
      <c r="F359" s="8"/>
      <c r="G359" s="8"/>
      <c r="H359" s="8"/>
      <c r="I359" s="8"/>
      <c r="J359" s="8"/>
      <c r="K359" s="8"/>
      <c r="N359" s="120" t="str">
        <f>IF(OR(M359="",M359=0),"",IF(ISERROR(VLOOKUP(M359+0,Tabell16[[#All],[Sektorkode]],1,0)),M359,""))</f>
        <v/>
      </c>
      <c r="Q359" s="120" t="str">
        <f>IF(OR(P359="",P359=0),"",IF(ISERROR(VLOOKUP(P359+0,Tabell3[[#All],[Næringskode]],1,0)),P359,""))</f>
        <v/>
      </c>
      <c r="T359" s="120" t="str">
        <f>IF(OR(S359="",S359=0),"",IF(ISERROR(VLOOKUP(S359+0,Tabell8[[#All],[Hovedtype sikkerhet (kategori 1 – 6)]],1,0)),S359,""))</f>
        <v/>
      </c>
      <c r="W359" s="120" t="str">
        <f>IF(OR(V359="",V359=0),"",IF(ISERROR(VLOOKUP(V359+0,Tabell10[[#All],[Segment næringseiendomsengasjementer]],1,0)),V359,""))</f>
        <v/>
      </c>
      <c r="Z359" s="120" t="str">
        <f>IF(OR(Y359="",Y359=0),"",IF(ISERROR(VLOOKUP(Y359+0,Tabell11[[#All],[SMB rabatt]],1,0)),Y359,""))</f>
        <v/>
      </c>
      <c r="AC359" s="120" t="str">
        <f>IF(OR(AB359="",AB359=0),"",IF(ISERROR(VLOOKUP(AB359+0,Tabell12[[#All],[Størrelsesparameter]],1,0)),AB359,""))</f>
        <v/>
      </c>
    </row>
    <row r="360" spans="3:29" ht="14.5">
      <c r="C360" s="8">
        <v>30110</v>
      </c>
      <c r="D360" s="8"/>
      <c r="E360" s="8"/>
      <c r="F360" s="8"/>
      <c r="G360" s="8"/>
      <c r="H360" s="8"/>
      <c r="I360" s="8"/>
      <c r="J360" s="8"/>
      <c r="K360" s="8"/>
      <c r="N360" s="120" t="str">
        <f>IF(OR(M360="",M360=0),"",IF(ISERROR(VLOOKUP(M360+0,Tabell16[[#All],[Sektorkode]],1,0)),M360,""))</f>
        <v/>
      </c>
      <c r="Q360" s="120" t="str">
        <f>IF(OR(P360="",P360=0),"",IF(ISERROR(VLOOKUP(P360+0,Tabell3[[#All],[Næringskode]],1,0)),P360,""))</f>
        <v/>
      </c>
      <c r="T360" s="120" t="str">
        <f>IF(OR(S360="",S360=0),"",IF(ISERROR(VLOOKUP(S360+0,Tabell8[[#All],[Hovedtype sikkerhet (kategori 1 – 6)]],1,0)),S360,""))</f>
        <v/>
      </c>
      <c r="W360" s="120" t="str">
        <f>IF(OR(V360="",V360=0),"",IF(ISERROR(VLOOKUP(V360+0,Tabell10[[#All],[Segment næringseiendomsengasjementer]],1,0)),V360,""))</f>
        <v/>
      </c>
      <c r="Z360" s="120" t="str">
        <f>IF(OR(Y360="",Y360=0),"",IF(ISERROR(VLOOKUP(Y360+0,Tabell11[[#All],[SMB rabatt]],1,0)),Y360,""))</f>
        <v/>
      </c>
      <c r="AC360" s="120" t="str">
        <f>IF(OR(AB360="",AB360=0),"",IF(ISERROR(VLOOKUP(AB360+0,Tabell12[[#All],[Størrelsesparameter]],1,0)),AB360,""))</f>
        <v/>
      </c>
    </row>
    <row r="361" spans="3:29" ht="14.5">
      <c r="C361" s="8">
        <v>30110</v>
      </c>
      <c r="D361" s="8"/>
      <c r="E361" s="8"/>
      <c r="F361" s="8"/>
      <c r="G361" s="8"/>
      <c r="H361" s="8"/>
      <c r="I361" s="8"/>
      <c r="J361" s="8"/>
      <c r="K361" s="8"/>
      <c r="N361" s="120" t="str">
        <f>IF(OR(M361="",M361=0),"",IF(ISERROR(VLOOKUP(M361+0,Tabell16[[#All],[Sektorkode]],1,0)),M361,""))</f>
        <v/>
      </c>
      <c r="Q361" s="120" t="str">
        <f>IF(OR(P361="",P361=0),"",IF(ISERROR(VLOOKUP(P361+0,Tabell3[[#All],[Næringskode]],1,0)),P361,""))</f>
        <v/>
      </c>
      <c r="T361" s="120" t="str">
        <f>IF(OR(S361="",S361=0),"",IF(ISERROR(VLOOKUP(S361+0,Tabell8[[#All],[Hovedtype sikkerhet (kategori 1 – 6)]],1,0)),S361,""))</f>
        <v/>
      </c>
      <c r="W361" s="120" t="str">
        <f>IF(OR(V361="",V361=0),"",IF(ISERROR(VLOOKUP(V361+0,Tabell10[[#All],[Segment næringseiendomsengasjementer]],1,0)),V361,""))</f>
        <v/>
      </c>
      <c r="Z361" s="120" t="str">
        <f>IF(OR(Y361="",Y361=0),"",IF(ISERROR(VLOOKUP(Y361+0,Tabell11[[#All],[SMB rabatt]],1,0)),Y361,""))</f>
        <v/>
      </c>
      <c r="AC361" s="120" t="str">
        <f>IF(OR(AB361="",AB361=0),"",IF(ISERROR(VLOOKUP(AB361+0,Tabell12[[#All],[Størrelsesparameter]],1,0)),AB361,""))</f>
        <v/>
      </c>
    </row>
    <row r="362" spans="3:29" ht="14.5">
      <c r="C362" s="8">
        <v>30110</v>
      </c>
      <c r="D362" s="8"/>
      <c r="E362" s="8"/>
      <c r="F362" s="8"/>
      <c r="G362" s="8"/>
      <c r="H362" s="8"/>
      <c r="I362" s="8"/>
      <c r="J362" s="8"/>
      <c r="K362" s="8"/>
      <c r="N362" s="120" t="str">
        <f>IF(OR(M362="",M362=0),"",IF(ISERROR(VLOOKUP(M362+0,Tabell16[[#All],[Sektorkode]],1,0)),M362,""))</f>
        <v/>
      </c>
      <c r="Q362" s="120" t="str">
        <f>IF(OR(P362="",P362=0),"",IF(ISERROR(VLOOKUP(P362+0,Tabell3[[#All],[Næringskode]],1,0)),P362,""))</f>
        <v/>
      </c>
      <c r="T362" s="120" t="str">
        <f>IF(OR(S362="",S362=0),"",IF(ISERROR(VLOOKUP(S362+0,Tabell8[[#All],[Hovedtype sikkerhet (kategori 1 – 6)]],1,0)),S362,""))</f>
        <v/>
      </c>
      <c r="W362" s="120" t="str">
        <f>IF(OR(V362="",V362=0),"",IF(ISERROR(VLOOKUP(V362+0,Tabell10[[#All],[Segment næringseiendomsengasjementer]],1,0)),V362,""))</f>
        <v/>
      </c>
      <c r="Z362" s="120" t="str">
        <f>IF(OR(Y362="",Y362=0),"",IF(ISERROR(VLOOKUP(Y362+0,Tabell11[[#All],[SMB rabatt]],1,0)),Y362,""))</f>
        <v/>
      </c>
      <c r="AC362" s="120" t="str">
        <f>IF(OR(AB362="",AB362=0),"",IF(ISERROR(VLOOKUP(AB362+0,Tabell12[[#All],[Størrelsesparameter]],1,0)),AB362,""))</f>
        <v/>
      </c>
    </row>
    <row r="363" spans="3:29" ht="14.5">
      <c r="C363" s="8">
        <v>30120</v>
      </c>
      <c r="D363" s="8"/>
      <c r="E363" s="8"/>
      <c r="F363" s="8"/>
      <c r="G363" s="8"/>
      <c r="H363" s="8"/>
      <c r="I363" s="8"/>
      <c r="J363" s="8"/>
      <c r="K363" s="8"/>
      <c r="N363" s="120" t="str">
        <f>IF(OR(M363="",M363=0),"",IF(ISERROR(VLOOKUP(M363+0,Tabell16[[#All],[Sektorkode]],1,0)),M363,""))</f>
        <v/>
      </c>
      <c r="Q363" s="120" t="str">
        <f>IF(OR(P363="",P363=0),"",IF(ISERROR(VLOOKUP(P363+0,Tabell3[[#All],[Næringskode]],1,0)),P363,""))</f>
        <v/>
      </c>
      <c r="T363" s="120" t="str">
        <f>IF(OR(S363="",S363=0),"",IF(ISERROR(VLOOKUP(S363+0,Tabell8[[#All],[Hovedtype sikkerhet (kategori 1 – 6)]],1,0)),S363,""))</f>
        <v/>
      </c>
      <c r="W363" s="120" t="str">
        <f>IF(OR(V363="",V363=0),"",IF(ISERROR(VLOOKUP(V363+0,Tabell10[[#All],[Segment næringseiendomsengasjementer]],1,0)),V363,""))</f>
        <v/>
      </c>
      <c r="Z363" s="120" t="str">
        <f>IF(OR(Y363="",Y363=0),"",IF(ISERROR(VLOOKUP(Y363+0,Tabell11[[#All],[SMB rabatt]],1,0)),Y363,""))</f>
        <v/>
      </c>
      <c r="AC363" s="120" t="str">
        <f>IF(OR(AB363="",AB363=0),"",IF(ISERROR(VLOOKUP(AB363+0,Tabell12[[#All],[Størrelsesparameter]],1,0)),AB363,""))</f>
        <v/>
      </c>
    </row>
    <row r="364" spans="3:29" ht="14.5">
      <c r="C364" s="8">
        <v>30130</v>
      </c>
      <c r="D364" s="8"/>
      <c r="E364" s="8"/>
      <c r="F364" s="8"/>
      <c r="G364" s="8"/>
      <c r="H364" s="8"/>
      <c r="I364" s="8"/>
      <c r="J364" s="8"/>
      <c r="K364" s="8"/>
      <c r="N364" s="120" t="str">
        <f>IF(OR(M364="",M364=0),"",IF(ISERROR(VLOOKUP(M364+0,Tabell16[[#All],[Sektorkode]],1,0)),M364,""))</f>
        <v/>
      </c>
      <c r="Q364" s="120" t="str">
        <f>IF(OR(P364="",P364=0),"",IF(ISERROR(VLOOKUP(P364+0,Tabell3[[#All],[Næringskode]],1,0)),P364,""))</f>
        <v/>
      </c>
      <c r="T364" s="120" t="str">
        <f>IF(OR(S364="",S364=0),"",IF(ISERROR(VLOOKUP(S364+0,Tabell8[[#All],[Hovedtype sikkerhet (kategori 1 – 6)]],1,0)),S364,""))</f>
        <v/>
      </c>
      <c r="W364" s="120" t="str">
        <f>IF(OR(V364="",V364=0),"",IF(ISERROR(VLOOKUP(V364+0,Tabell10[[#All],[Segment næringseiendomsengasjementer]],1,0)),V364,""))</f>
        <v/>
      </c>
      <c r="Z364" s="120" t="str">
        <f>IF(OR(Y364="",Y364=0),"",IF(ISERROR(VLOOKUP(Y364+0,Tabell11[[#All],[SMB rabatt]],1,0)),Y364,""))</f>
        <v/>
      </c>
      <c r="AC364" s="120" t="str">
        <f>IF(OR(AB364="",AB364=0),"",IF(ISERROR(VLOOKUP(AB364+0,Tabell12[[#All],[Størrelsesparameter]],1,0)),AB364,""))</f>
        <v/>
      </c>
    </row>
    <row r="365" spans="3:29" ht="14.5">
      <c r="C365" s="8">
        <v>30130</v>
      </c>
      <c r="D365" s="8"/>
      <c r="E365" s="8"/>
      <c r="F365" s="8"/>
      <c r="G365" s="8"/>
      <c r="H365" s="8"/>
      <c r="I365" s="8"/>
      <c r="J365" s="8"/>
      <c r="K365" s="8"/>
      <c r="N365" s="120" t="str">
        <f>IF(OR(M365="",M365=0),"",IF(ISERROR(VLOOKUP(M365+0,Tabell16[[#All],[Sektorkode]],1,0)),M365,""))</f>
        <v/>
      </c>
      <c r="Q365" s="120" t="str">
        <f>IF(OR(P365="",P365=0),"",IF(ISERROR(VLOOKUP(P365+0,Tabell3[[#All],[Næringskode]],1,0)),P365,""))</f>
        <v/>
      </c>
      <c r="T365" s="120" t="str">
        <f>IF(OR(S365="",S365=0),"",IF(ISERROR(VLOOKUP(S365+0,Tabell8[[#All],[Hovedtype sikkerhet (kategori 1 – 6)]],1,0)),S365,""))</f>
        <v/>
      </c>
      <c r="W365" s="120" t="str">
        <f>IF(OR(V365="",V365=0),"",IF(ISERROR(VLOOKUP(V365+0,Tabell10[[#All],[Segment næringseiendomsengasjementer]],1,0)),V365,""))</f>
        <v/>
      </c>
      <c r="Z365" s="120" t="str">
        <f>IF(OR(Y365="",Y365=0),"",IF(ISERROR(VLOOKUP(Y365+0,Tabell11[[#All],[SMB rabatt]],1,0)),Y365,""))</f>
        <v/>
      </c>
      <c r="AC365" s="120" t="str">
        <f>IF(OR(AB365="",AB365=0),"",IF(ISERROR(VLOOKUP(AB365+0,Tabell12[[#All],[Størrelsesparameter]],1,0)),AB365,""))</f>
        <v/>
      </c>
    </row>
    <row r="366" spans="3:29" ht="14.5">
      <c r="C366" s="8">
        <v>30130</v>
      </c>
      <c r="D366" s="8"/>
      <c r="E366" s="8"/>
      <c r="F366" s="8"/>
      <c r="G366" s="8"/>
      <c r="H366" s="8"/>
      <c r="I366" s="8"/>
      <c r="J366" s="8"/>
      <c r="K366" s="8"/>
      <c r="N366" s="120" t="str">
        <f>IF(OR(M366="",M366=0),"",IF(ISERROR(VLOOKUP(M366+0,Tabell16[[#All],[Sektorkode]],1,0)),M366,""))</f>
        <v/>
      </c>
      <c r="Q366" s="120" t="str">
        <f>IF(OR(P366="",P366=0),"",IF(ISERROR(VLOOKUP(P366+0,Tabell3[[#All],[Næringskode]],1,0)),P366,""))</f>
        <v/>
      </c>
      <c r="T366" s="120" t="str">
        <f>IF(OR(S366="",S366=0),"",IF(ISERROR(VLOOKUP(S366+0,Tabell8[[#All],[Hovedtype sikkerhet (kategori 1 – 6)]],1,0)),S366,""))</f>
        <v/>
      </c>
      <c r="W366" s="120" t="str">
        <f>IF(OR(V366="",V366=0),"",IF(ISERROR(VLOOKUP(V366+0,Tabell10[[#All],[Segment næringseiendomsengasjementer]],1,0)),V366,""))</f>
        <v/>
      </c>
      <c r="Z366" s="120" t="str">
        <f>IF(OR(Y366="",Y366=0),"",IF(ISERROR(VLOOKUP(Y366+0,Tabell11[[#All],[SMB rabatt]],1,0)),Y366,""))</f>
        <v/>
      </c>
      <c r="AC366" s="120" t="str">
        <f>IF(OR(AB366="",AB366=0),"",IF(ISERROR(VLOOKUP(AB366+0,Tabell12[[#All],[Størrelsesparameter]],1,0)),AB366,""))</f>
        <v/>
      </c>
    </row>
    <row r="367" spans="3:29" ht="14.5">
      <c r="C367" s="8">
        <v>30130</v>
      </c>
      <c r="D367" s="8"/>
      <c r="E367" s="8"/>
      <c r="F367" s="8"/>
      <c r="G367" s="8"/>
      <c r="H367" s="8"/>
      <c r="I367" s="8"/>
      <c r="J367" s="8"/>
      <c r="K367" s="8"/>
      <c r="N367" s="120" t="str">
        <f>IF(OR(M367="",M367=0),"",IF(ISERROR(VLOOKUP(M367+0,Tabell16[[#All],[Sektorkode]],1,0)),M367,""))</f>
        <v/>
      </c>
      <c r="Q367" s="120" t="str">
        <f>IF(OR(P367="",P367=0),"",IF(ISERROR(VLOOKUP(P367+0,Tabell3[[#All],[Næringskode]],1,0)),P367,""))</f>
        <v/>
      </c>
      <c r="T367" s="120" t="str">
        <f>IF(OR(S367="",S367=0),"",IF(ISERROR(VLOOKUP(S367+0,Tabell8[[#All],[Hovedtype sikkerhet (kategori 1 – 6)]],1,0)),S367,""))</f>
        <v/>
      </c>
      <c r="W367" s="120" t="str">
        <f>IF(OR(V367="",V367=0),"",IF(ISERROR(VLOOKUP(V367+0,Tabell10[[#All],[Segment næringseiendomsengasjementer]],1,0)),V367,""))</f>
        <v/>
      </c>
      <c r="Z367" s="120" t="str">
        <f>IF(OR(Y367="",Y367=0),"",IF(ISERROR(VLOOKUP(Y367+0,Tabell11[[#All],[SMB rabatt]],1,0)),Y367,""))</f>
        <v/>
      </c>
      <c r="AC367" s="120" t="str">
        <f>IF(OR(AB367="",AB367=0),"",IF(ISERROR(VLOOKUP(AB367+0,Tabell12[[#All],[Størrelsesparameter]],1,0)),AB367,""))</f>
        <v/>
      </c>
    </row>
    <row r="368" spans="3:29" ht="14.5">
      <c r="C368" s="8">
        <v>30200</v>
      </c>
      <c r="D368" s="8"/>
      <c r="E368" s="8"/>
      <c r="F368" s="8"/>
      <c r="G368" s="8"/>
      <c r="H368" s="8"/>
      <c r="I368" s="8"/>
      <c r="J368" s="8"/>
      <c r="K368" s="8"/>
      <c r="N368" s="120" t="str">
        <f>IF(OR(M368="",M368=0),"",IF(ISERROR(VLOOKUP(M368+0,Tabell16[[#All],[Sektorkode]],1,0)),M368,""))</f>
        <v/>
      </c>
      <c r="Q368" s="120" t="str">
        <f>IF(OR(P368="",P368=0),"",IF(ISERROR(VLOOKUP(P368+0,Tabell3[[#All],[Næringskode]],1,0)),P368,""))</f>
        <v/>
      </c>
      <c r="T368" s="120" t="str">
        <f>IF(OR(S368="",S368=0),"",IF(ISERROR(VLOOKUP(S368+0,Tabell8[[#All],[Hovedtype sikkerhet (kategori 1 – 6)]],1,0)),S368,""))</f>
        <v/>
      </c>
      <c r="W368" s="120" t="str">
        <f>IF(OR(V368="",V368=0),"",IF(ISERROR(VLOOKUP(V368+0,Tabell10[[#All],[Segment næringseiendomsengasjementer]],1,0)),V368,""))</f>
        <v/>
      </c>
      <c r="Z368" s="120" t="str">
        <f>IF(OR(Y368="",Y368=0),"",IF(ISERROR(VLOOKUP(Y368+0,Tabell11[[#All],[SMB rabatt]],1,0)),Y368,""))</f>
        <v/>
      </c>
      <c r="AC368" s="120" t="str">
        <f>IF(OR(AB368="",AB368=0),"",IF(ISERROR(VLOOKUP(AB368+0,Tabell12[[#All],[Størrelsesparameter]],1,0)),AB368,""))</f>
        <v/>
      </c>
    </row>
    <row r="369" spans="3:29" ht="14.5">
      <c r="C369" s="8">
        <v>30310</v>
      </c>
      <c r="D369" s="8"/>
      <c r="E369" s="8"/>
      <c r="F369" s="8"/>
      <c r="G369" s="8"/>
      <c r="H369" s="8"/>
      <c r="I369" s="8"/>
      <c r="J369" s="8"/>
      <c r="K369" s="8"/>
      <c r="N369" s="120" t="str">
        <f>IF(OR(M369="",M369=0),"",IF(ISERROR(VLOOKUP(M369+0,Tabell16[[#All],[Sektorkode]],1,0)),M369,""))</f>
        <v/>
      </c>
      <c r="Q369" s="120" t="str">
        <f>IF(OR(P369="",P369=0),"",IF(ISERROR(VLOOKUP(P369+0,Tabell3[[#All],[Næringskode]],1,0)),P369,""))</f>
        <v/>
      </c>
      <c r="T369" s="120" t="str">
        <f>IF(OR(S369="",S369=0),"",IF(ISERROR(VLOOKUP(S369+0,Tabell8[[#All],[Hovedtype sikkerhet (kategori 1 – 6)]],1,0)),S369,""))</f>
        <v/>
      </c>
      <c r="W369" s="120" t="str">
        <f>IF(OR(V369="",V369=0),"",IF(ISERROR(VLOOKUP(V369+0,Tabell10[[#All],[Segment næringseiendomsengasjementer]],1,0)),V369,""))</f>
        <v/>
      </c>
      <c r="Z369" s="120" t="str">
        <f>IF(OR(Y369="",Y369=0),"",IF(ISERROR(VLOOKUP(Y369+0,Tabell11[[#All],[SMB rabatt]],1,0)),Y369,""))</f>
        <v/>
      </c>
      <c r="AC369" s="120" t="str">
        <f>IF(OR(AB369="",AB369=0),"",IF(ISERROR(VLOOKUP(AB369+0,Tabell12[[#All],[Størrelsesparameter]],1,0)),AB369,""))</f>
        <v/>
      </c>
    </row>
    <row r="370" spans="3:29" ht="14.5">
      <c r="C370" s="8">
        <v>30320</v>
      </c>
      <c r="D370" s="8"/>
      <c r="E370" s="8"/>
      <c r="F370" s="8"/>
      <c r="G370" s="8"/>
      <c r="H370" s="8"/>
      <c r="I370" s="8"/>
      <c r="J370" s="8"/>
      <c r="K370" s="8"/>
      <c r="N370" s="120" t="str">
        <f>IF(OR(M370="",M370=0),"",IF(ISERROR(VLOOKUP(M370+0,Tabell16[[#All],[Sektorkode]],1,0)),M370,""))</f>
        <v/>
      </c>
      <c r="Q370" s="120" t="str">
        <f>IF(OR(P370="",P370=0),"",IF(ISERROR(VLOOKUP(P370+0,Tabell3[[#All],[Næringskode]],1,0)),P370,""))</f>
        <v/>
      </c>
      <c r="T370" s="120" t="str">
        <f>IF(OR(S370="",S370=0),"",IF(ISERROR(VLOOKUP(S370+0,Tabell8[[#All],[Hovedtype sikkerhet (kategori 1 – 6)]],1,0)),S370,""))</f>
        <v/>
      </c>
      <c r="W370" s="120" t="str">
        <f>IF(OR(V370="",V370=0),"",IF(ISERROR(VLOOKUP(V370+0,Tabell10[[#All],[Segment næringseiendomsengasjementer]],1,0)),V370,""))</f>
        <v/>
      </c>
      <c r="Z370" s="120" t="str">
        <f>IF(OR(Y370="",Y370=0),"",IF(ISERROR(VLOOKUP(Y370+0,Tabell11[[#All],[SMB rabatt]],1,0)),Y370,""))</f>
        <v/>
      </c>
      <c r="AC370" s="120" t="str">
        <f>IF(OR(AB370="",AB370=0),"",IF(ISERROR(VLOOKUP(AB370+0,Tabell12[[#All],[Størrelsesparameter]],1,0)),AB370,""))</f>
        <v/>
      </c>
    </row>
    <row r="371" spans="3:29" ht="14.5">
      <c r="C371" s="8">
        <v>30400</v>
      </c>
      <c r="D371" s="8"/>
      <c r="E371" s="8"/>
      <c r="F371" s="8"/>
      <c r="G371" s="8"/>
      <c r="H371" s="8"/>
      <c r="I371" s="8"/>
      <c r="J371" s="8"/>
      <c r="K371" s="8"/>
      <c r="N371" s="120" t="str">
        <f>IF(OR(M371="",M371=0),"",IF(ISERROR(VLOOKUP(M371+0,Tabell16[[#All],[Sektorkode]],1,0)),M371,""))</f>
        <v/>
      </c>
      <c r="Q371" s="120" t="str">
        <f>IF(OR(P371="",P371=0),"",IF(ISERROR(VLOOKUP(P371+0,Tabell3[[#All],[Næringskode]],1,0)),P371,""))</f>
        <v/>
      </c>
      <c r="T371" s="120" t="str">
        <f>IF(OR(S371="",S371=0),"",IF(ISERROR(VLOOKUP(S371+0,Tabell8[[#All],[Hovedtype sikkerhet (kategori 1 – 6)]],1,0)),S371,""))</f>
        <v/>
      </c>
      <c r="W371" s="120" t="str">
        <f>IF(OR(V371="",V371=0),"",IF(ISERROR(VLOOKUP(V371+0,Tabell10[[#All],[Segment næringseiendomsengasjementer]],1,0)),V371,""))</f>
        <v/>
      </c>
      <c r="Z371" s="120" t="str">
        <f>IF(OR(Y371="",Y371=0),"",IF(ISERROR(VLOOKUP(Y371+0,Tabell11[[#All],[SMB rabatt]],1,0)),Y371,""))</f>
        <v/>
      </c>
      <c r="AC371" s="120" t="str">
        <f>IF(OR(AB371="",AB371=0),"",IF(ISERROR(VLOOKUP(AB371+0,Tabell12[[#All],[Størrelsesparameter]],1,0)),AB371,""))</f>
        <v/>
      </c>
    </row>
    <row r="372" spans="3:29" ht="14.5">
      <c r="C372" s="8">
        <v>30910</v>
      </c>
      <c r="D372" s="8"/>
      <c r="E372" s="8"/>
      <c r="F372" s="8"/>
      <c r="G372" s="8"/>
      <c r="H372" s="8"/>
      <c r="I372" s="8"/>
      <c r="J372" s="8"/>
      <c r="K372" s="8"/>
      <c r="N372" s="120" t="str">
        <f>IF(OR(M372="",M372=0),"",IF(ISERROR(VLOOKUP(M372+0,Tabell16[[#All],[Sektorkode]],1,0)),M372,""))</f>
        <v/>
      </c>
      <c r="Q372" s="120" t="str">
        <f>IF(OR(P372="",P372=0),"",IF(ISERROR(VLOOKUP(P372+0,Tabell3[[#All],[Næringskode]],1,0)),P372,""))</f>
        <v/>
      </c>
      <c r="T372" s="120" t="str">
        <f>IF(OR(S372="",S372=0),"",IF(ISERROR(VLOOKUP(S372+0,Tabell8[[#All],[Hovedtype sikkerhet (kategori 1 – 6)]],1,0)),S372,""))</f>
        <v/>
      </c>
      <c r="W372" s="120" t="str">
        <f>IF(OR(V372="",V372=0),"",IF(ISERROR(VLOOKUP(V372+0,Tabell10[[#All],[Segment næringseiendomsengasjementer]],1,0)),V372,""))</f>
        <v/>
      </c>
      <c r="Z372" s="120" t="str">
        <f>IF(OR(Y372="",Y372=0),"",IF(ISERROR(VLOOKUP(Y372+0,Tabell11[[#All],[SMB rabatt]],1,0)),Y372,""))</f>
        <v/>
      </c>
      <c r="AC372" s="120" t="str">
        <f>IF(OR(AB372="",AB372=0),"",IF(ISERROR(VLOOKUP(AB372+0,Tabell12[[#All],[Størrelsesparameter]],1,0)),AB372,""))</f>
        <v/>
      </c>
    </row>
    <row r="373" spans="3:29" ht="14.5">
      <c r="C373" s="8">
        <v>30910</v>
      </c>
      <c r="D373" s="8"/>
      <c r="E373" s="8"/>
      <c r="F373" s="8"/>
      <c r="G373" s="8"/>
      <c r="H373" s="8"/>
      <c r="I373" s="8"/>
      <c r="J373" s="8"/>
      <c r="K373" s="8"/>
      <c r="N373" s="120" t="str">
        <f>IF(OR(M373="",M373=0),"",IF(ISERROR(VLOOKUP(M373+0,Tabell16[[#All],[Sektorkode]],1,0)),M373,""))</f>
        <v/>
      </c>
      <c r="Q373" s="120" t="str">
        <f>IF(OR(P373="",P373=0),"",IF(ISERROR(VLOOKUP(P373+0,Tabell3[[#All],[Næringskode]],1,0)),P373,""))</f>
        <v/>
      </c>
      <c r="T373" s="120" t="str">
        <f>IF(OR(S373="",S373=0),"",IF(ISERROR(VLOOKUP(S373+0,Tabell8[[#All],[Hovedtype sikkerhet (kategori 1 – 6)]],1,0)),S373,""))</f>
        <v/>
      </c>
      <c r="W373" s="120" t="str">
        <f>IF(OR(V373="",V373=0),"",IF(ISERROR(VLOOKUP(V373+0,Tabell10[[#All],[Segment næringseiendomsengasjementer]],1,0)),V373,""))</f>
        <v/>
      </c>
      <c r="Z373" s="120" t="str">
        <f>IF(OR(Y373="",Y373=0),"",IF(ISERROR(VLOOKUP(Y373+0,Tabell11[[#All],[SMB rabatt]],1,0)),Y373,""))</f>
        <v/>
      </c>
      <c r="AC373" s="120" t="str">
        <f>IF(OR(AB373="",AB373=0),"",IF(ISERROR(VLOOKUP(AB373+0,Tabell12[[#All],[Størrelsesparameter]],1,0)),AB373,""))</f>
        <v/>
      </c>
    </row>
    <row r="374" spans="3:29" ht="14.5">
      <c r="C374" s="8">
        <v>30920</v>
      </c>
      <c r="D374" s="8"/>
      <c r="E374" s="8"/>
      <c r="F374" s="8"/>
      <c r="G374" s="8"/>
      <c r="H374" s="8"/>
      <c r="I374" s="8"/>
      <c r="J374" s="8"/>
      <c r="K374" s="8"/>
      <c r="N374" s="120" t="str">
        <f>IF(OR(M374="",M374=0),"",IF(ISERROR(VLOOKUP(M374+0,Tabell16[[#All],[Sektorkode]],1,0)),M374,""))</f>
        <v/>
      </c>
      <c r="Q374" s="120" t="str">
        <f>IF(OR(P374="",P374=0),"",IF(ISERROR(VLOOKUP(P374+0,Tabell3[[#All],[Næringskode]],1,0)),P374,""))</f>
        <v/>
      </c>
      <c r="T374" s="120" t="str">
        <f>IF(OR(S374="",S374=0),"",IF(ISERROR(VLOOKUP(S374+0,Tabell8[[#All],[Hovedtype sikkerhet (kategori 1 – 6)]],1,0)),S374,""))</f>
        <v/>
      </c>
      <c r="W374" s="120" t="str">
        <f>IF(OR(V374="",V374=0),"",IF(ISERROR(VLOOKUP(V374+0,Tabell10[[#All],[Segment næringseiendomsengasjementer]],1,0)),V374,""))</f>
        <v/>
      </c>
      <c r="Z374" s="120" t="str">
        <f>IF(OR(Y374="",Y374=0),"",IF(ISERROR(VLOOKUP(Y374+0,Tabell11[[#All],[SMB rabatt]],1,0)),Y374,""))</f>
        <v/>
      </c>
      <c r="AC374" s="120" t="str">
        <f>IF(OR(AB374="",AB374=0),"",IF(ISERROR(VLOOKUP(AB374+0,Tabell12[[#All],[Størrelsesparameter]],1,0)),AB374,""))</f>
        <v/>
      </c>
    </row>
    <row r="375" spans="3:29" ht="14.5">
      <c r="C375" s="8">
        <v>30920</v>
      </c>
      <c r="D375" s="8"/>
      <c r="E375" s="8"/>
      <c r="F375" s="8"/>
      <c r="G375" s="8"/>
      <c r="H375" s="8"/>
      <c r="I375" s="8"/>
      <c r="J375" s="8"/>
      <c r="K375" s="8"/>
      <c r="N375" s="120" t="str">
        <f>IF(OR(M375="",M375=0),"",IF(ISERROR(VLOOKUP(M375+0,Tabell16[[#All],[Sektorkode]],1,0)),M375,""))</f>
        <v/>
      </c>
      <c r="Q375" s="120" t="str">
        <f>IF(OR(P375="",P375=0),"",IF(ISERROR(VLOOKUP(P375+0,Tabell3[[#All],[Næringskode]],1,0)),P375,""))</f>
        <v/>
      </c>
      <c r="T375" s="120" t="str">
        <f>IF(OR(S375="",S375=0),"",IF(ISERROR(VLOOKUP(S375+0,Tabell8[[#All],[Hovedtype sikkerhet (kategori 1 – 6)]],1,0)),S375,""))</f>
        <v/>
      </c>
      <c r="W375" s="120" t="str">
        <f>IF(OR(V375="",V375=0),"",IF(ISERROR(VLOOKUP(V375+0,Tabell10[[#All],[Segment næringseiendomsengasjementer]],1,0)),V375,""))</f>
        <v/>
      </c>
      <c r="Z375" s="120" t="str">
        <f>IF(OR(Y375="",Y375=0),"",IF(ISERROR(VLOOKUP(Y375+0,Tabell11[[#All],[SMB rabatt]],1,0)),Y375,""))</f>
        <v/>
      </c>
      <c r="AC375" s="120" t="str">
        <f>IF(OR(AB375="",AB375=0),"",IF(ISERROR(VLOOKUP(AB375+0,Tabell12[[#All],[Størrelsesparameter]],1,0)),AB375,""))</f>
        <v/>
      </c>
    </row>
    <row r="376" spans="3:29" ht="14.5">
      <c r="C376" s="8">
        <v>30990</v>
      </c>
      <c r="D376" s="8"/>
      <c r="E376" s="8"/>
      <c r="F376" s="8"/>
      <c r="G376" s="8"/>
      <c r="H376" s="8"/>
      <c r="I376" s="8"/>
      <c r="J376" s="8"/>
      <c r="K376" s="8"/>
      <c r="N376" s="120" t="str">
        <f>IF(OR(M376="",M376=0),"",IF(ISERROR(VLOOKUP(M376+0,Tabell16[[#All],[Sektorkode]],1,0)),M376,""))</f>
        <v/>
      </c>
      <c r="Q376" s="120" t="str">
        <f>IF(OR(P376="",P376=0),"",IF(ISERROR(VLOOKUP(P376+0,Tabell3[[#All],[Næringskode]],1,0)),P376,""))</f>
        <v/>
      </c>
      <c r="T376" s="120" t="str">
        <f>IF(OR(S376="",S376=0),"",IF(ISERROR(VLOOKUP(S376+0,Tabell8[[#All],[Hovedtype sikkerhet (kategori 1 – 6)]],1,0)),S376,""))</f>
        <v/>
      </c>
      <c r="W376" s="120" t="str">
        <f>IF(OR(V376="",V376=0),"",IF(ISERROR(VLOOKUP(V376+0,Tabell10[[#All],[Segment næringseiendomsengasjementer]],1,0)),V376,""))</f>
        <v/>
      </c>
      <c r="Z376" s="120" t="str">
        <f>IF(OR(Y376="",Y376=0),"",IF(ISERROR(VLOOKUP(Y376+0,Tabell11[[#All],[SMB rabatt]],1,0)),Y376,""))</f>
        <v/>
      </c>
      <c r="AC376" s="120" t="str">
        <f>IF(OR(AB376="",AB376=0),"",IF(ISERROR(VLOOKUP(AB376+0,Tabell12[[#All],[Størrelsesparameter]],1,0)),AB376,""))</f>
        <v/>
      </c>
    </row>
    <row r="377" spans="3:29" ht="14.5">
      <c r="C377" s="8">
        <v>31000</v>
      </c>
      <c r="D377" s="8"/>
      <c r="E377" s="8"/>
      <c r="F377" s="8"/>
      <c r="G377" s="8"/>
      <c r="H377" s="8"/>
      <c r="I377" s="8"/>
      <c r="J377" s="8"/>
      <c r="K377" s="8"/>
      <c r="N377" s="120" t="str">
        <f>IF(OR(M377="",M377=0),"",IF(ISERROR(VLOOKUP(M377+0,Tabell16[[#All],[Sektorkode]],1,0)),M377,""))</f>
        <v/>
      </c>
      <c r="Q377" s="120" t="str">
        <f>IF(OR(P377="",P377=0),"",IF(ISERROR(VLOOKUP(P377+0,Tabell3[[#All],[Næringskode]],1,0)),P377,""))</f>
        <v/>
      </c>
      <c r="T377" s="120" t="str">
        <f>IF(OR(S377="",S377=0),"",IF(ISERROR(VLOOKUP(S377+0,Tabell8[[#All],[Hovedtype sikkerhet (kategori 1 – 6)]],1,0)),S377,""))</f>
        <v/>
      </c>
      <c r="W377" s="120" t="str">
        <f>IF(OR(V377="",V377=0),"",IF(ISERROR(VLOOKUP(V377+0,Tabell10[[#All],[Segment næringseiendomsengasjementer]],1,0)),V377,""))</f>
        <v/>
      </c>
      <c r="Z377" s="120" t="str">
        <f>IF(OR(Y377="",Y377=0),"",IF(ISERROR(VLOOKUP(Y377+0,Tabell11[[#All],[SMB rabatt]],1,0)),Y377,""))</f>
        <v/>
      </c>
      <c r="AC377" s="120" t="str">
        <f>IF(OR(AB377="",AB377=0),"",IF(ISERROR(VLOOKUP(AB377+0,Tabell12[[#All],[Størrelsesparameter]],1,0)),AB377,""))</f>
        <v/>
      </c>
    </row>
    <row r="378" spans="3:29" ht="14.5">
      <c r="C378" s="8">
        <v>31000</v>
      </c>
      <c r="D378" s="8"/>
      <c r="E378" s="8"/>
      <c r="F378" s="8"/>
      <c r="G378" s="8"/>
      <c r="H378" s="8"/>
      <c r="I378" s="8"/>
      <c r="J378" s="8"/>
      <c r="K378" s="8"/>
      <c r="N378" s="120" t="str">
        <f>IF(OR(M378="",M378=0),"",IF(ISERROR(VLOOKUP(M378+0,Tabell16[[#All],[Sektorkode]],1,0)),M378,""))</f>
        <v/>
      </c>
      <c r="Q378" s="120" t="str">
        <f>IF(OR(P378="",P378=0),"",IF(ISERROR(VLOOKUP(P378+0,Tabell3[[#All],[Næringskode]],1,0)),P378,""))</f>
        <v/>
      </c>
      <c r="T378" s="120" t="str">
        <f>IF(OR(S378="",S378=0),"",IF(ISERROR(VLOOKUP(S378+0,Tabell8[[#All],[Hovedtype sikkerhet (kategori 1 – 6)]],1,0)),S378,""))</f>
        <v/>
      </c>
      <c r="W378" s="120" t="str">
        <f>IF(OR(V378="",V378=0),"",IF(ISERROR(VLOOKUP(V378+0,Tabell10[[#All],[Segment næringseiendomsengasjementer]],1,0)),V378,""))</f>
        <v/>
      </c>
      <c r="Z378" s="120" t="str">
        <f>IF(OR(Y378="",Y378=0),"",IF(ISERROR(VLOOKUP(Y378+0,Tabell11[[#All],[SMB rabatt]],1,0)),Y378,""))</f>
        <v/>
      </c>
      <c r="AC378" s="120" t="str">
        <f>IF(OR(AB378="",AB378=0),"",IF(ISERROR(VLOOKUP(AB378+0,Tabell12[[#All],[Størrelsesparameter]],1,0)),AB378,""))</f>
        <v/>
      </c>
    </row>
    <row r="379" spans="3:29" ht="14.5">
      <c r="C379" s="8">
        <v>31000</v>
      </c>
      <c r="D379" s="8"/>
      <c r="E379" s="8"/>
      <c r="F379" s="8"/>
      <c r="G379" s="8"/>
      <c r="H379" s="8"/>
      <c r="I379" s="8"/>
      <c r="J379" s="8"/>
      <c r="K379" s="8"/>
      <c r="N379" s="120" t="str">
        <f>IF(OR(M379="",M379=0),"",IF(ISERROR(VLOOKUP(M379+0,Tabell16[[#All],[Sektorkode]],1,0)),M379,""))</f>
        <v/>
      </c>
      <c r="Q379" s="120" t="str">
        <f>IF(OR(P379="",P379=0),"",IF(ISERROR(VLOOKUP(P379+0,Tabell3[[#All],[Næringskode]],1,0)),P379,""))</f>
        <v/>
      </c>
      <c r="T379" s="120" t="str">
        <f>IF(OR(S379="",S379=0),"",IF(ISERROR(VLOOKUP(S379+0,Tabell8[[#All],[Hovedtype sikkerhet (kategori 1 – 6)]],1,0)),S379,""))</f>
        <v/>
      </c>
      <c r="W379" s="120" t="str">
        <f>IF(OR(V379="",V379=0),"",IF(ISERROR(VLOOKUP(V379+0,Tabell10[[#All],[Segment næringseiendomsengasjementer]],1,0)),V379,""))</f>
        <v/>
      </c>
      <c r="Z379" s="120" t="str">
        <f>IF(OR(Y379="",Y379=0),"",IF(ISERROR(VLOOKUP(Y379+0,Tabell11[[#All],[SMB rabatt]],1,0)),Y379,""))</f>
        <v/>
      </c>
      <c r="AC379" s="120" t="str">
        <f>IF(OR(AB379="",AB379=0),"",IF(ISERROR(VLOOKUP(AB379+0,Tabell12[[#All],[Størrelsesparameter]],1,0)),AB379,""))</f>
        <v/>
      </c>
    </row>
    <row r="380" spans="3:29" ht="14.5">
      <c r="C380" s="8">
        <v>31000</v>
      </c>
      <c r="D380" s="8"/>
      <c r="E380" s="8"/>
      <c r="F380" s="8"/>
      <c r="G380" s="8"/>
      <c r="H380" s="8"/>
      <c r="I380" s="8"/>
      <c r="J380" s="8"/>
      <c r="K380" s="8"/>
      <c r="N380" s="120" t="str">
        <f>IF(OR(M380="",M380=0),"",IF(ISERROR(VLOOKUP(M380+0,Tabell16[[#All],[Sektorkode]],1,0)),M380,""))</f>
        <v/>
      </c>
      <c r="Q380" s="120" t="str">
        <f>IF(OR(P380="",P380=0),"",IF(ISERROR(VLOOKUP(P380+0,Tabell3[[#All],[Næringskode]],1,0)),P380,""))</f>
        <v/>
      </c>
      <c r="T380" s="120" t="str">
        <f>IF(OR(S380="",S380=0),"",IF(ISERROR(VLOOKUP(S380+0,Tabell8[[#All],[Hovedtype sikkerhet (kategori 1 – 6)]],1,0)),S380,""))</f>
        <v/>
      </c>
      <c r="W380" s="120" t="str">
        <f>IF(OR(V380="",V380=0),"",IF(ISERROR(VLOOKUP(V380+0,Tabell10[[#All],[Segment næringseiendomsengasjementer]],1,0)),V380,""))</f>
        <v/>
      </c>
      <c r="Z380" s="120" t="str">
        <f>IF(OR(Y380="",Y380=0),"",IF(ISERROR(VLOOKUP(Y380+0,Tabell11[[#All],[SMB rabatt]],1,0)),Y380,""))</f>
        <v/>
      </c>
      <c r="AC380" s="120" t="str">
        <f>IF(OR(AB380="",AB380=0),"",IF(ISERROR(VLOOKUP(AB380+0,Tabell12[[#All],[Størrelsesparameter]],1,0)),AB380,""))</f>
        <v/>
      </c>
    </row>
    <row r="381" spans="3:29" ht="14.5">
      <c r="C381" s="8">
        <v>31000</v>
      </c>
      <c r="D381" s="8"/>
      <c r="E381" s="8"/>
      <c r="F381" s="8"/>
      <c r="G381" s="8"/>
      <c r="H381" s="8"/>
      <c r="I381" s="8"/>
      <c r="J381" s="8"/>
      <c r="K381" s="8"/>
      <c r="N381" s="120" t="str">
        <f>IF(OR(M381="",M381=0),"",IF(ISERROR(VLOOKUP(M381+0,Tabell16[[#All],[Sektorkode]],1,0)),M381,""))</f>
        <v/>
      </c>
      <c r="Q381" s="120" t="str">
        <f>IF(OR(P381="",P381=0),"",IF(ISERROR(VLOOKUP(P381+0,Tabell3[[#All],[Næringskode]],1,0)),P381,""))</f>
        <v/>
      </c>
      <c r="T381" s="120" t="str">
        <f>IF(OR(S381="",S381=0),"",IF(ISERROR(VLOOKUP(S381+0,Tabell8[[#All],[Hovedtype sikkerhet (kategori 1 – 6)]],1,0)),S381,""))</f>
        <v/>
      </c>
      <c r="W381" s="120" t="str">
        <f>IF(OR(V381="",V381=0),"",IF(ISERROR(VLOOKUP(V381+0,Tabell10[[#All],[Segment næringseiendomsengasjementer]],1,0)),V381,""))</f>
        <v/>
      </c>
      <c r="Z381" s="120" t="str">
        <f>IF(OR(Y381="",Y381=0),"",IF(ISERROR(VLOOKUP(Y381+0,Tabell11[[#All],[SMB rabatt]],1,0)),Y381,""))</f>
        <v/>
      </c>
      <c r="AC381" s="120" t="str">
        <f>IF(OR(AB381="",AB381=0),"",IF(ISERROR(VLOOKUP(AB381+0,Tabell12[[#All],[Størrelsesparameter]],1,0)),AB381,""))</f>
        <v/>
      </c>
    </row>
    <row r="382" spans="3:29" ht="14.5">
      <c r="C382" s="8">
        <v>32110</v>
      </c>
      <c r="D382" s="8"/>
      <c r="E382" s="8"/>
      <c r="F382" s="8"/>
      <c r="G382" s="8"/>
      <c r="H382" s="8"/>
      <c r="I382" s="8"/>
      <c r="J382" s="8"/>
      <c r="K382" s="8"/>
      <c r="N382" s="120" t="str">
        <f>IF(OR(M382="",M382=0),"",IF(ISERROR(VLOOKUP(M382+0,Tabell16[[#All],[Sektorkode]],1,0)),M382,""))</f>
        <v/>
      </c>
      <c r="Q382" s="120" t="str">
        <f>IF(OR(P382="",P382=0),"",IF(ISERROR(VLOOKUP(P382+0,Tabell3[[#All],[Næringskode]],1,0)),P382,""))</f>
        <v/>
      </c>
      <c r="T382" s="120" t="str">
        <f>IF(OR(S382="",S382=0),"",IF(ISERROR(VLOOKUP(S382+0,Tabell8[[#All],[Hovedtype sikkerhet (kategori 1 – 6)]],1,0)),S382,""))</f>
        <v/>
      </c>
      <c r="W382" s="120" t="str">
        <f>IF(OR(V382="",V382=0),"",IF(ISERROR(VLOOKUP(V382+0,Tabell10[[#All],[Segment næringseiendomsengasjementer]],1,0)),V382,""))</f>
        <v/>
      </c>
      <c r="Z382" s="120" t="str">
        <f>IF(OR(Y382="",Y382=0),"",IF(ISERROR(VLOOKUP(Y382+0,Tabell11[[#All],[SMB rabatt]],1,0)),Y382,""))</f>
        <v/>
      </c>
      <c r="AC382" s="120" t="str">
        <f>IF(OR(AB382="",AB382=0),"",IF(ISERROR(VLOOKUP(AB382+0,Tabell12[[#All],[Størrelsesparameter]],1,0)),AB382,""))</f>
        <v/>
      </c>
    </row>
    <row r="383" spans="3:29" ht="14.5">
      <c r="C383" s="8">
        <v>32120</v>
      </c>
      <c r="D383" s="8"/>
      <c r="E383" s="8"/>
      <c r="F383" s="8"/>
      <c r="G383" s="8"/>
      <c r="H383" s="8"/>
      <c r="I383" s="8"/>
      <c r="J383" s="8"/>
      <c r="K383" s="8"/>
      <c r="N383" s="120" t="str">
        <f>IF(OR(M383="",M383=0),"",IF(ISERROR(VLOOKUP(M383+0,Tabell16[[#All],[Sektorkode]],1,0)),M383,""))</f>
        <v/>
      </c>
      <c r="Q383" s="120" t="str">
        <f>IF(OR(P383="",P383=0),"",IF(ISERROR(VLOOKUP(P383+0,Tabell3[[#All],[Næringskode]],1,0)),P383,""))</f>
        <v/>
      </c>
      <c r="T383" s="120" t="str">
        <f>IF(OR(S383="",S383=0),"",IF(ISERROR(VLOOKUP(S383+0,Tabell8[[#All],[Hovedtype sikkerhet (kategori 1 – 6)]],1,0)),S383,""))</f>
        <v/>
      </c>
      <c r="W383" s="120" t="str">
        <f>IF(OR(V383="",V383=0),"",IF(ISERROR(VLOOKUP(V383+0,Tabell10[[#All],[Segment næringseiendomsengasjementer]],1,0)),V383,""))</f>
        <v/>
      </c>
      <c r="Z383" s="120" t="str">
        <f>IF(OR(Y383="",Y383=0),"",IF(ISERROR(VLOOKUP(Y383+0,Tabell11[[#All],[SMB rabatt]],1,0)),Y383,""))</f>
        <v/>
      </c>
      <c r="AC383" s="120" t="str">
        <f>IF(OR(AB383="",AB383=0),"",IF(ISERROR(VLOOKUP(AB383+0,Tabell12[[#All],[Størrelsesparameter]],1,0)),AB383,""))</f>
        <v/>
      </c>
    </row>
    <row r="384" spans="3:29" ht="14.5">
      <c r="C384" s="8">
        <v>32130</v>
      </c>
      <c r="D384" s="8"/>
      <c r="E384" s="8"/>
      <c r="F384" s="8"/>
      <c r="G384" s="8"/>
      <c r="H384" s="8"/>
      <c r="I384" s="8"/>
      <c r="J384" s="8"/>
      <c r="K384" s="8"/>
      <c r="N384" s="120" t="str">
        <f>IF(OR(M384="",M384=0),"",IF(ISERROR(VLOOKUP(M384+0,Tabell16[[#All],[Sektorkode]],1,0)),M384,""))</f>
        <v/>
      </c>
      <c r="Q384" s="120" t="str">
        <f>IF(OR(P384="",P384=0),"",IF(ISERROR(VLOOKUP(P384+0,Tabell3[[#All],[Næringskode]],1,0)),P384,""))</f>
        <v/>
      </c>
      <c r="T384" s="120" t="str">
        <f>IF(OR(S384="",S384=0),"",IF(ISERROR(VLOOKUP(S384+0,Tabell8[[#All],[Hovedtype sikkerhet (kategori 1 – 6)]],1,0)),S384,""))</f>
        <v/>
      </c>
      <c r="W384" s="120" t="str">
        <f>IF(OR(V384="",V384=0),"",IF(ISERROR(VLOOKUP(V384+0,Tabell10[[#All],[Segment næringseiendomsengasjementer]],1,0)),V384,""))</f>
        <v/>
      </c>
      <c r="Z384" s="120" t="str">
        <f>IF(OR(Y384="",Y384=0),"",IF(ISERROR(VLOOKUP(Y384+0,Tabell11[[#All],[SMB rabatt]],1,0)),Y384,""))</f>
        <v/>
      </c>
      <c r="AC384" s="120" t="str">
        <f>IF(OR(AB384="",AB384=0),"",IF(ISERROR(VLOOKUP(AB384+0,Tabell12[[#All],[Størrelsesparameter]],1,0)),AB384,""))</f>
        <v/>
      </c>
    </row>
    <row r="385" spans="3:29" ht="14.5">
      <c r="C385" s="8">
        <v>32200</v>
      </c>
      <c r="D385" s="8"/>
      <c r="E385" s="8"/>
      <c r="F385" s="8"/>
      <c r="G385" s="8"/>
      <c r="H385" s="8"/>
      <c r="I385" s="8"/>
      <c r="J385" s="8"/>
      <c r="K385" s="8"/>
      <c r="N385" s="120" t="str">
        <f>IF(OR(M385="",M385=0),"",IF(ISERROR(VLOOKUP(M385+0,Tabell16[[#All],[Sektorkode]],1,0)),M385,""))</f>
        <v/>
      </c>
      <c r="Q385" s="120" t="str">
        <f>IF(OR(P385="",P385=0),"",IF(ISERROR(VLOOKUP(P385+0,Tabell3[[#All],[Næringskode]],1,0)),P385,""))</f>
        <v/>
      </c>
      <c r="T385" s="120" t="str">
        <f>IF(OR(S385="",S385=0),"",IF(ISERROR(VLOOKUP(S385+0,Tabell8[[#All],[Hovedtype sikkerhet (kategori 1 – 6)]],1,0)),S385,""))</f>
        <v/>
      </c>
      <c r="W385" s="120" t="str">
        <f>IF(OR(V385="",V385=0),"",IF(ISERROR(VLOOKUP(V385+0,Tabell10[[#All],[Segment næringseiendomsengasjementer]],1,0)),V385,""))</f>
        <v/>
      </c>
      <c r="Z385" s="120" t="str">
        <f>IF(OR(Y385="",Y385=0),"",IF(ISERROR(VLOOKUP(Y385+0,Tabell11[[#All],[SMB rabatt]],1,0)),Y385,""))</f>
        <v/>
      </c>
      <c r="AC385" s="120" t="str">
        <f>IF(OR(AB385="",AB385=0),"",IF(ISERROR(VLOOKUP(AB385+0,Tabell12[[#All],[Størrelsesparameter]],1,0)),AB385,""))</f>
        <v/>
      </c>
    </row>
    <row r="386" spans="3:29" ht="14.5">
      <c r="C386" s="8">
        <v>32300</v>
      </c>
      <c r="D386" s="8"/>
      <c r="E386" s="8"/>
      <c r="F386" s="8"/>
      <c r="G386" s="8"/>
      <c r="H386" s="8"/>
      <c r="I386" s="8"/>
      <c r="J386" s="8"/>
      <c r="K386" s="8"/>
      <c r="N386" s="120" t="str">
        <f>IF(OR(M386="",M386=0),"",IF(ISERROR(VLOOKUP(M386+0,Tabell16[[#All],[Sektorkode]],1,0)),M386,""))</f>
        <v/>
      </c>
      <c r="Q386" s="120" t="str">
        <f>IF(OR(P386="",P386=0),"",IF(ISERROR(VLOOKUP(P386+0,Tabell3[[#All],[Næringskode]],1,0)),P386,""))</f>
        <v/>
      </c>
      <c r="T386" s="120" t="str">
        <f>IF(OR(S386="",S386=0),"",IF(ISERROR(VLOOKUP(S386+0,Tabell8[[#All],[Hovedtype sikkerhet (kategori 1 – 6)]],1,0)),S386,""))</f>
        <v/>
      </c>
      <c r="W386" s="120" t="str">
        <f>IF(OR(V386="",V386=0),"",IF(ISERROR(VLOOKUP(V386+0,Tabell10[[#All],[Segment næringseiendomsengasjementer]],1,0)),V386,""))</f>
        <v/>
      </c>
      <c r="Z386" s="120" t="str">
        <f>IF(OR(Y386="",Y386=0),"",IF(ISERROR(VLOOKUP(Y386+0,Tabell11[[#All],[SMB rabatt]],1,0)),Y386,""))</f>
        <v/>
      </c>
      <c r="AC386" s="120" t="str">
        <f>IF(OR(AB386="",AB386=0),"",IF(ISERROR(VLOOKUP(AB386+0,Tabell12[[#All],[Størrelsesparameter]],1,0)),AB386,""))</f>
        <v/>
      </c>
    </row>
    <row r="387" spans="3:29" ht="14.5">
      <c r="C387" s="8">
        <v>32400</v>
      </c>
      <c r="D387" s="8"/>
      <c r="E387" s="8"/>
      <c r="F387" s="8"/>
      <c r="G387" s="8"/>
      <c r="H387" s="8"/>
      <c r="I387" s="8"/>
      <c r="J387" s="8"/>
      <c r="K387" s="8"/>
      <c r="N387" s="120" t="str">
        <f>IF(OR(M387="",M387=0),"",IF(ISERROR(VLOOKUP(M387+0,Tabell16[[#All],[Sektorkode]],1,0)),M387,""))</f>
        <v/>
      </c>
      <c r="Q387" s="120" t="str">
        <f>IF(OR(P387="",P387=0),"",IF(ISERROR(VLOOKUP(P387+0,Tabell3[[#All],[Næringskode]],1,0)),P387,""))</f>
        <v/>
      </c>
      <c r="T387" s="120" t="str">
        <f>IF(OR(S387="",S387=0),"",IF(ISERROR(VLOOKUP(S387+0,Tabell8[[#All],[Hovedtype sikkerhet (kategori 1 – 6)]],1,0)),S387,""))</f>
        <v/>
      </c>
      <c r="W387" s="120" t="str">
        <f>IF(OR(V387="",V387=0),"",IF(ISERROR(VLOOKUP(V387+0,Tabell10[[#All],[Segment næringseiendomsengasjementer]],1,0)),V387,""))</f>
        <v/>
      </c>
      <c r="Z387" s="120" t="str">
        <f>IF(OR(Y387="",Y387=0),"",IF(ISERROR(VLOOKUP(Y387+0,Tabell11[[#All],[SMB rabatt]],1,0)),Y387,""))</f>
        <v/>
      </c>
      <c r="AC387" s="120" t="str">
        <f>IF(OR(AB387="",AB387=0),"",IF(ISERROR(VLOOKUP(AB387+0,Tabell12[[#All],[Størrelsesparameter]],1,0)),AB387,""))</f>
        <v/>
      </c>
    </row>
    <row r="388" spans="3:29" ht="14.5">
      <c r="C388" s="8">
        <v>32500</v>
      </c>
      <c r="D388" s="8"/>
      <c r="E388" s="8"/>
      <c r="F388" s="8"/>
      <c r="G388" s="8"/>
      <c r="H388" s="8"/>
      <c r="I388" s="8"/>
      <c r="J388" s="8"/>
      <c r="K388" s="8"/>
      <c r="N388" s="120" t="str">
        <f>IF(OR(M388="",M388=0),"",IF(ISERROR(VLOOKUP(M388+0,Tabell16[[#All],[Sektorkode]],1,0)),M388,""))</f>
        <v/>
      </c>
      <c r="Q388" s="120" t="str">
        <f>IF(OR(P388="",P388=0),"",IF(ISERROR(VLOOKUP(P388+0,Tabell3[[#All],[Næringskode]],1,0)),P388,""))</f>
        <v/>
      </c>
      <c r="T388" s="120" t="str">
        <f>IF(OR(S388="",S388=0),"",IF(ISERROR(VLOOKUP(S388+0,Tabell8[[#All],[Hovedtype sikkerhet (kategori 1 – 6)]],1,0)),S388,""))</f>
        <v/>
      </c>
      <c r="W388" s="120" t="str">
        <f>IF(OR(V388="",V388=0),"",IF(ISERROR(VLOOKUP(V388+0,Tabell10[[#All],[Segment næringseiendomsengasjementer]],1,0)),V388,""))</f>
        <v/>
      </c>
      <c r="Z388" s="120" t="str">
        <f>IF(OR(Y388="",Y388=0),"",IF(ISERROR(VLOOKUP(Y388+0,Tabell11[[#All],[SMB rabatt]],1,0)),Y388,""))</f>
        <v/>
      </c>
      <c r="AC388" s="120" t="str">
        <f>IF(OR(AB388="",AB388=0),"",IF(ISERROR(VLOOKUP(AB388+0,Tabell12[[#All],[Størrelsesparameter]],1,0)),AB388,""))</f>
        <v/>
      </c>
    </row>
    <row r="389" spans="3:29" ht="14.5">
      <c r="C389" s="8">
        <v>32500</v>
      </c>
      <c r="D389" s="8"/>
      <c r="E389" s="8"/>
      <c r="F389" s="8"/>
      <c r="G389" s="8"/>
      <c r="H389" s="8"/>
      <c r="I389" s="8"/>
      <c r="J389" s="8"/>
      <c r="K389" s="8"/>
      <c r="N389" s="120" t="str">
        <f>IF(OR(M389="",M389=0),"",IF(ISERROR(VLOOKUP(M389+0,Tabell16[[#All],[Sektorkode]],1,0)),M389,""))</f>
        <v/>
      </c>
      <c r="Q389" s="120" t="str">
        <f>IF(OR(P389="",P389=0),"",IF(ISERROR(VLOOKUP(P389+0,Tabell3[[#All],[Næringskode]],1,0)),P389,""))</f>
        <v/>
      </c>
      <c r="T389" s="120" t="str">
        <f>IF(OR(S389="",S389=0),"",IF(ISERROR(VLOOKUP(S389+0,Tabell8[[#All],[Hovedtype sikkerhet (kategori 1 – 6)]],1,0)),S389,""))</f>
        <v/>
      </c>
      <c r="W389" s="120" t="str">
        <f>IF(OR(V389="",V389=0),"",IF(ISERROR(VLOOKUP(V389+0,Tabell10[[#All],[Segment næringseiendomsengasjementer]],1,0)),V389,""))</f>
        <v/>
      </c>
      <c r="Z389" s="120" t="str">
        <f>IF(OR(Y389="",Y389=0),"",IF(ISERROR(VLOOKUP(Y389+0,Tabell11[[#All],[SMB rabatt]],1,0)),Y389,""))</f>
        <v/>
      </c>
      <c r="AC389" s="120" t="str">
        <f>IF(OR(AB389="",AB389=0),"",IF(ISERROR(VLOOKUP(AB389+0,Tabell12[[#All],[Størrelsesparameter]],1,0)),AB389,""))</f>
        <v/>
      </c>
    </row>
    <row r="390" spans="3:29" ht="14.5">
      <c r="C390" s="8">
        <v>32910</v>
      </c>
      <c r="D390" s="8"/>
      <c r="E390" s="8"/>
      <c r="F390" s="8"/>
      <c r="G390" s="8"/>
      <c r="H390" s="8"/>
      <c r="I390" s="8"/>
      <c r="J390" s="8"/>
      <c r="K390" s="8"/>
      <c r="N390" s="120" t="str">
        <f>IF(OR(M390="",M390=0),"",IF(ISERROR(VLOOKUP(M390+0,Tabell16[[#All],[Sektorkode]],1,0)),M390,""))</f>
        <v/>
      </c>
      <c r="Q390" s="120" t="str">
        <f>IF(OR(P390="",P390=0),"",IF(ISERROR(VLOOKUP(P390+0,Tabell3[[#All],[Næringskode]],1,0)),P390,""))</f>
        <v/>
      </c>
      <c r="T390" s="120" t="str">
        <f>IF(OR(S390="",S390=0),"",IF(ISERROR(VLOOKUP(S390+0,Tabell8[[#All],[Hovedtype sikkerhet (kategori 1 – 6)]],1,0)),S390,""))</f>
        <v/>
      </c>
      <c r="W390" s="120" t="str">
        <f>IF(OR(V390="",V390=0),"",IF(ISERROR(VLOOKUP(V390+0,Tabell10[[#All],[Segment næringseiendomsengasjementer]],1,0)),V390,""))</f>
        <v/>
      </c>
      <c r="Z390" s="120" t="str">
        <f>IF(OR(Y390="",Y390=0),"",IF(ISERROR(VLOOKUP(Y390+0,Tabell11[[#All],[SMB rabatt]],1,0)),Y390,""))</f>
        <v/>
      </c>
      <c r="AC390" s="120" t="str">
        <f>IF(OR(AB390="",AB390=0),"",IF(ISERROR(VLOOKUP(AB390+0,Tabell12[[#All],[Størrelsesparameter]],1,0)),AB390,""))</f>
        <v/>
      </c>
    </row>
    <row r="391" spans="3:29" ht="14.5">
      <c r="C391" s="8">
        <v>32990</v>
      </c>
      <c r="D391" s="8"/>
      <c r="E391" s="8"/>
      <c r="F391" s="8"/>
      <c r="G391" s="8"/>
      <c r="H391" s="8"/>
      <c r="I391" s="8"/>
      <c r="J391" s="8"/>
      <c r="K391" s="8"/>
      <c r="N391" s="120" t="str">
        <f>IF(OR(M391="",M391=0),"",IF(ISERROR(VLOOKUP(M391+0,Tabell16[[#All],[Sektorkode]],1,0)),M391,""))</f>
        <v/>
      </c>
      <c r="Q391" s="120" t="str">
        <f>IF(OR(P391="",P391=0),"",IF(ISERROR(VLOOKUP(P391+0,Tabell3[[#All],[Næringskode]],1,0)),P391,""))</f>
        <v/>
      </c>
      <c r="T391" s="120" t="str">
        <f>IF(OR(S391="",S391=0),"",IF(ISERROR(VLOOKUP(S391+0,Tabell8[[#All],[Hovedtype sikkerhet (kategori 1 – 6)]],1,0)),S391,""))</f>
        <v/>
      </c>
      <c r="W391" s="120" t="str">
        <f>IF(OR(V391="",V391=0),"",IF(ISERROR(VLOOKUP(V391+0,Tabell10[[#All],[Segment næringseiendomsengasjementer]],1,0)),V391,""))</f>
        <v/>
      </c>
      <c r="Z391" s="120" t="str">
        <f>IF(OR(Y391="",Y391=0),"",IF(ISERROR(VLOOKUP(Y391+0,Tabell11[[#All],[SMB rabatt]],1,0)),Y391,""))</f>
        <v/>
      </c>
      <c r="AC391" s="120" t="str">
        <f>IF(OR(AB391="",AB391=0),"",IF(ISERROR(VLOOKUP(AB391+0,Tabell12[[#All],[Størrelsesparameter]],1,0)),AB391,""))</f>
        <v/>
      </c>
    </row>
    <row r="392" spans="3:29" ht="14.5">
      <c r="C392" s="8">
        <v>32990</v>
      </c>
      <c r="D392" s="8"/>
      <c r="E392" s="8"/>
      <c r="F392" s="8"/>
      <c r="G392" s="8"/>
      <c r="H392" s="8"/>
      <c r="I392" s="8"/>
      <c r="J392" s="8"/>
      <c r="K392" s="8"/>
      <c r="N392" s="120" t="str">
        <f>IF(OR(M392="",M392=0),"",IF(ISERROR(VLOOKUP(M392+0,Tabell16[[#All],[Sektorkode]],1,0)),M392,""))</f>
        <v/>
      </c>
      <c r="Q392" s="120" t="str">
        <f>IF(OR(P392="",P392=0),"",IF(ISERROR(VLOOKUP(P392+0,Tabell3[[#All],[Næringskode]],1,0)),P392,""))</f>
        <v/>
      </c>
      <c r="T392" s="120" t="str">
        <f>IF(OR(S392="",S392=0),"",IF(ISERROR(VLOOKUP(S392+0,Tabell8[[#All],[Hovedtype sikkerhet (kategori 1 – 6)]],1,0)),S392,""))</f>
        <v/>
      </c>
      <c r="W392" s="120" t="str">
        <f>IF(OR(V392="",V392=0),"",IF(ISERROR(VLOOKUP(V392+0,Tabell10[[#All],[Segment næringseiendomsengasjementer]],1,0)),V392,""))</f>
        <v/>
      </c>
      <c r="Z392" s="120" t="str">
        <f>IF(OR(Y392="",Y392=0),"",IF(ISERROR(VLOOKUP(Y392+0,Tabell11[[#All],[SMB rabatt]],1,0)),Y392,""))</f>
        <v/>
      </c>
      <c r="AC392" s="120" t="str">
        <f>IF(OR(AB392="",AB392=0),"",IF(ISERROR(VLOOKUP(AB392+0,Tabell12[[#All],[Størrelsesparameter]],1,0)),AB392,""))</f>
        <v/>
      </c>
    </row>
    <row r="393" spans="3:29" ht="14.5">
      <c r="C393" s="8">
        <v>32990</v>
      </c>
      <c r="D393" s="8"/>
      <c r="E393" s="8"/>
      <c r="F393" s="8"/>
      <c r="G393" s="8"/>
      <c r="H393" s="8"/>
      <c r="I393" s="8"/>
      <c r="J393" s="8"/>
      <c r="K393" s="8"/>
      <c r="N393" s="120" t="str">
        <f>IF(OR(M393="",M393=0),"",IF(ISERROR(VLOOKUP(M393+0,Tabell16[[#All],[Sektorkode]],1,0)),M393,""))</f>
        <v/>
      </c>
      <c r="Q393" s="120" t="str">
        <f>IF(OR(P393="",P393=0),"",IF(ISERROR(VLOOKUP(P393+0,Tabell3[[#All],[Næringskode]],1,0)),P393,""))</f>
        <v/>
      </c>
      <c r="T393" s="120" t="str">
        <f>IF(OR(S393="",S393=0),"",IF(ISERROR(VLOOKUP(S393+0,Tabell8[[#All],[Hovedtype sikkerhet (kategori 1 – 6)]],1,0)),S393,""))</f>
        <v/>
      </c>
      <c r="W393" s="120" t="str">
        <f>IF(OR(V393="",V393=0),"",IF(ISERROR(VLOOKUP(V393+0,Tabell10[[#All],[Segment næringseiendomsengasjementer]],1,0)),V393,""))</f>
        <v/>
      </c>
      <c r="Z393" s="120" t="str">
        <f>IF(OR(Y393="",Y393=0),"",IF(ISERROR(VLOOKUP(Y393+0,Tabell11[[#All],[SMB rabatt]],1,0)),Y393,""))</f>
        <v/>
      </c>
      <c r="AC393" s="120" t="str">
        <f>IF(OR(AB393="",AB393=0),"",IF(ISERROR(VLOOKUP(AB393+0,Tabell12[[#All],[Størrelsesparameter]],1,0)),AB393,""))</f>
        <v/>
      </c>
    </row>
    <row r="394" spans="3:29" ht="14.5">
      <c r="C394" s="8">
        <v>32990</v>
      </c>
      <c r="D394" s="8"/>
      <c r="E394" s="8"/>
      <c r="F394" s="8"/>
      <c r="G394" s="8"/>
      <c r="H394" s="8"/>
      <c r="I394" s="8"/>
      <c r="J394" s="8"/>
      <c r="K394" s="8"/>
      <c r="N394" s="120" t="str">
        <f>IF(OR(M394="",M394=0),"",IF(ISERROR(VLOOKUP(M394+0,Tabell16[[#All],[Sektorkode]],1,0)),M394,""))</f>
        <v/>
      </c>
      <c r="Q394" s="120" t="str">
        <f>IF(OR(P394="",P394=0),"",IF(ISERROR(VLOOKUP(P394+0,Tabell3[[#All],[Næringskode]],1,0)),P394,""))</f>
        <v/>
      </c>
      <c r="T394" s="120" t="str">
        <f>IF(OR(S394="",S394=0),"",IF(ISERROR(VLOOKUP(S394+0,Tabell8[[#All],[Hovedtype sikkerhet (kategori 1 – 6)]],1,0)),S394,""))</f>
        <v/>
      </c>
      <c r="W394" s="120" t="str">
        <f>IF(OR(V394="",V394=0),"",IF(ISERROR(VLOOKUP(V394+0,Tabell10[[#All],[Segment næringseiendomsengasjementer]],1,0)),V394,""))</f>
        <v/>
      </c>
      <c r="Z394" s="120" t="str">
        <f>IF(OR(Y394="",Y394=0),"",IF(ISERROR(VLOOKUP(Y394+0,Tabell11[[#All],[SMB rabatt]],1,0)),Y394,""))</f>
        <v/>
      </c>
      <c r="AC394" s="120" t="str">
        <f>IF(OR(AB394="",AB394=0),"",IF(ISERROR(VLOOKUP(AB394+0,Tabell12[[#All],[Størrelsesparameter]],1,0)),AB394,""))</f>
        <v/>
      </c>
    </row>
    <row r="395" spans="3:29" ht="14.5">
      <c r="C395" s="8">
        <v>33110</v>
      </c>
      <c r="D395" s="8"/>
      <c r="E395" s="8"/>
      <c r="F395" s="8"/>
      <c r="G395" s="8"/>
      <c r="H395" s="8"/>
      <c r="I395" s="8"/>
      <c r="J395" s="8"/>
      <c r="K395" s="8"/>
      <c r="N395" s="120" t="str">
        <f>IF(OR(M395="",M395=0),"",IF(ISERROR(VLOOKUP(M395+0,Tabell16[[#All],[Sektorkode]],1,0)),M395,""))</f>
        <v/>
      </c>
      <c r="Q395" s="120" t="str">
        <f>IF(OR(P395="",P395=0),"",IF(ISERROR(VLOOKUP(P395+0,Tabell3[[#All],[Næringskode]],1,0)),P395,""))</f>
        <v/>
      </c>
      <c r="T395" s="120" t="str">
        <f>IF(OR(S395="",S395=0),"",IF(ISERROR(VLOOKUP(S395+0,Tabell8[[#All],[Hovedtype sikkerhet (kategori 1 – 6)]],1,0)),S395,""))</f>
        <v/>
      </c>
      <c r="W395" s="120" t="str">
        <f>IF(OR(V395="",V395=0),"",IF(ISERROR(VLOOKUP(V395+0,Tabell10[[#All],[Segment næringseiendomsengasjementer]],1,0)),V395,""))</f>
        <v/>
      </c>
      <c r="Z395" s="120" t="str">
        <f>IF(OR(Y395="",Y395=0),"",IF(ISERROR(VLOOKUP(Y395+0,Tabell11[[#All],[SMB rabatt]],1,0)),Y395,""))</f>
        <v/>
      </c>
      <c r="AC395" s="120" t="str">
        <f>IF(OR(AB395="",AB395=0),"",IF(ISERROR(VLOOKUP(AB395+0,Tabell12[[#All],[Størrelsesparameter]],1,0)),AB395,""))</f>
        <v/>
      </c>
    </row>
    <row r="396" spans="3:29" ht="14.5">
      <c r="C396" s="8">
        <v>33120</v>
      </c>
      <c r="D396" s="8"/>
      <c r="E396" s="8"/>
      <c r="F396" s="8"/>
      <c r="G396" s="8"/>
      <c r="H396" s="8"/>
      <c r="I396" s="8"/>
      <c r="J396" s="8"/>
      <c r="K396" s="8"/>
      <c r="N396" s="120" t="str">
        <f>IF(OR(M396="",M396=0),"",IF(ISERROR(VLOOKUP(M396+0,Tabell16[[#All],[Sektorkode]],1,0)),M396,""))</f>
        <v/>
      </c>
      <c r="Q396" s="120" t="str">
        <f>IF(OR(P396="",P396=0),"",IF(ISERROR(VLOOKUP(P396+0,Tabell3[[#All],[Næringskode]],1,0)),P396,""))</f>
        <v/>
      </c>
      <c r="T396" s="120" t="str">
        <f>IF(OR(S396="",S396=0),"",IF(ISERROR(VLOOKUP(S396+0,Tabell8[[#All],[Hovedtype sikkerhet (kategori 1 – 6)]],1,0)),S396,""))</f>
        <v/>
      </c>
      <c r="W396" s="120" t="str">
        <f>IF(OR(V396="",V396=0),"",IF(ISERROR(VLOOKUP(V396+0,Tabell10[[#All],[Segment næringseiendomsengasjementer]],1,0)),V396,""))</f>
        <v/>
      </c>
      <c r="Z396" s="120" t="str">
        <f>IF(OR(Y396="",Y396=0),"",IF(ISERROR(VLOOKUP(Y396+0,Tabell11[[#All],[SMB rabatt]],1,0)),Y396,""))</f>
        <v/>
      </c>
      <c r="AC396" s="120" t="str">
        <f>IF(OR(AB396="",AB396=0),"",IF(ISERROR(VLOOKUP(AB396+0,Tabell12[[#All],[Størrelsesparameter]],1,0)),AB396,""))</f>
        <v/>
      </c>
    </row>
    <row r="397" spans="3:29" ht="14.5">
      <c r="C397" s="8">
        <v>33130</v>
      </c>
      <c r="D397" s="8"/>
      <c r="E397" s="8"/>
      <c r="F397" s="8"/>
      <c r="G397" s="8"/>
      <c r="H397" s="8"/>
      <c r="I397" s="8"/>
      <c r="J397" s="8"/>
      <c r="K397" s="8"/>
      <c r="N397" s="120" t="str">
        <f>IF(OR(M397="",M397=0),"",IF(ISERROR(VLOOKUP(M397+0,Tabell16[[#All],[Sektorkode]],1,0)),M397,""))</f>
        <v/>
      </c>
      <c r="Q397" s="120" t="str">
        <f>IF(OR(P397="",P397=0),"",IF(ISERROR(VLOOKUP(P397+0,Tabell3[[#All],[Næringskode]],1,0)),P397,""))</f>
        <v/>
      </c>
      <c r="T397" s="120" t="str">
        <f>IF(OR(S397="",S397=0),"",IF(ISERROR(VLOOKUP(S397+0,Tabell8[[#All],[Hovedtype sikkerhet (kategori 1 – 6)]],1,0)),S397,""))</f>
        <v/>
      </c>
      <c r="W397" s="120" t="str">
        <f>IF(OR(V397="",V397=0),"",IF(ISERROR(VLOOKUP(V397+0,Tabell10[[#All],[Segment næringseiendomsengasjementer]],1,0)),V397,""))</f>
        <v/>
      </c>
      <c r="Z397" s="120" t="str">
        <f>IF(OR(Y397="",Y397=0),"",IF(ISERROR(VLOOKUP(Y397+0,Tabell11[[#All],[SMB rabatt]],1,0)),Y397,""))</f>
        <v/>
      </c>
      <c r="AC397" s="120" t="str">
        <f>IF(OR(AB397="",AB397=0),"",IF(ISERROR(VLOOKUP(AB397+0,Tabell12[[#All],[Størrelsesparameter]],1,0)),AB397,""))</f>
        <v/>
      </c>
    </row>
    <row r="398" spans="3:29" ht="14.5">
      <c r="C398" s="8">
        <v>33140</v>
      </c>
      <c r="D398" s="8"/>
      <c r="E398" s="8"/>
      <c r="F398" s="8"/>
      <c r="G398" s="8"/>
      <c r="H398" s="8"/>
      <c r="I398" s="8"/>
      <c r="J398" s="8"/>
      <c r="K398" s="8"/>
      <c r="N398" s="120" t="str">
        <f>IF(OR(M398="",M398=0),"",IF(ISERROR(VLOOKUP(M398+0,Tabell16[[#All],[Sektorkode]],1,0)),M398,""))</f>
        <v/>
      </c>
      <c r="Q398" s="120" t="str">
        <f>IF(OR(P398="",P398=0),"",IF(ISERROR(VLOOKUP(P398+0,Tabell3[[#All],[Næringskode]],1,0)),P398,""))</f>
        <v/>
      </c>
      <c r="T398" s="120" t="str">
        <f>IF(OR(S398="",S398=0),"",IF(ISERROR(VLOOKUP(S398+0,Tabell8[[#All],[Hovedtype sikkerhet (kategori 1 – 6)]],1,0)),S398,""))</f>
        <v/>
      </c>
      <c r="W398" s="120" t="str">
        <f>IF(OR(V398="",V398=0),"",IF(ISERROR(VLOOKUP(V398+0,Tabell10[[#All],[Segment næringseiendomsengasjementer]],1,0)),V398,""))</f>
        <v/>
      </c>
      <c r="Z398" s="120" t="str">
        <f>IF(OR(Y398="",Y398=0),"",IF(ISERROR(VLOOKUP(Y398+0,Tabell11[[#All],[SMB rabatt]],1,0)),Y398,""))</f>
        <v/>
      </c>
      <c r="AC398" s="120" t="str">
        <f>IF(OR(AB398="",AB398=0),"",IF(ISERROR(VLOOKUP(AB398+0,Tabell12[[#All],[Størrelsesparameter]],1,0)),AB398,""))</f>
        <v/>
      </c>
    </row>
    <row r="399" spans="3:29" ht="14.5">
      <c r="C399" s="8">
        <v>33150</v>
      </c>
      <c r="D399" s="8"/>
      <c r="E399" s="8"/>
      <c r="F399" s="8"/>
      <c r="G399" s="8"/>
      <c r="H399" s="8"/>
      <c r="I399" s="8"/>
      <c r="J399" s="8"/>
      <c r="K399" s="8"/>
      <c r="N399" s="120" t="str">
        <f>IF(OR(M399="",M399=0),"",IF(ISERROR(VLOOKUP(M399+0,Tabell16[[#All],[Sektorkode]],1,0)),M399,""))</f>
        <v/>
      </c>
      <c r="Q399" s="120" t="str">
        <f>IF(OR(P399="",P399=0),"",IF(ISERROR(VLOOKUP(P399+0,Tabell3[[#All],[Næringskode]],1,0)),P399,""))</f>
        <v/>
      </c>
      <c r="T399" s="120" t="str">
        <f>IF(OR(S399="",S399=0),"",IF(ISERROR(VLOOKUP(S399+0,Tabell8[[#All],[Hovedtype sikkerhet (kategori 1 – 6)]],1,0)),S399,""))</f>
        <v/>
      </c>
      <c r="W399" s="120" t="str">
        <f>IF(OR(V399="",V399=0),"",IF(ISERROR(VLOOKUP(V399+0,Tabell10[[#All],[Segment næringseiendomsengasjementer]],1,0)),V399,""))</f>
        <v/>
      </c>
      <c r="Z399" s="120" t="str">
        <f>IF(OR(Y399="",Y399=0),"",IF(ISERROR(VLOOKUP(Y399+0,Tabell11[[#All],[SMB rabatt]],1,0)),Y399,""))</f>
        <v/>
      </c>
      <c r="AC399" s="120" t="str">
        <f>IF(OR(AB399="",AB399=0),"",IF(ISERROR(VLOOKUP(AB399+0,Tabell12[[#All],[Størrelsesparameter]],1,0)),AB399,""))</f>
        <v/>
      </c>
    </row>
    <row r="400" spans="3:29" ht="14.5">
      <c r="C400" s="8">
        <v>33150</v>
      </c>
      <c r="D400" s="8"/>
      <c r="E400" s="8"/>
      <c r="F400" s="8"/>
      <c r="G400" s="8"/>
      <c r="H400" s="8"/>
      <c r="I400" s="8"/>
      <c r="J400" s="8"/>
      <c r="K400" s="8"/>
      <c r="N400" s="120" t="str">
        <f>IF(OR(M400="",M400=0),"",IF(ISERROR(VLOOKUP(M400+0,Tabell16[[#All],[Sektorkode]],1,0)),M400,""))</f>
        <v/>
      </c>
      <c r="Q400" s="120" t="str">
        <f>IF(OR(P400="",P400=0),"",IF(ISERROR(VLOOKUP(P400+0,Tabell3[[#All],[Næringskode]],1,0)),P400,""))</f>
        <v/>
      </c>
      <c r="T400" s="120" t="str">
        <f>IF(OR(S400="",S400=0),"",IF(ISERROR(VLOOKUP(S400+0,Tabell8[[#All],[Hovedtype sikkerhet (kategori 1 – 6)]],1,0)),S400,""))</f>
        <v/>
      </c>
      <c r="W400" s="120" t="str">
        <f>IF(OR(V400="",V400=0),"",IF(ISERROR(VLOOKUP(V400+0,Tabell10[[#All],[Segment næringseiendomsengasjementer]],1,0)),V400,""))</f>
        <v/>
      </c>
      <c r="Z400" s="120" t="str">
        <f>IF(OR(Y400="",Y400=0),"",IF(ISERROR(VLOOKUP(Y400+0,Tabell11[[#All],[SMB rabatt]],1,0)),Y400,""))</f>
        <v/>
      </c>
      <c r="AC400" s="120" t="str">
        <f>IF(OR(AB400="",AB400=0),"",IF(ISERROR(VLOOKUP(AB400+0,Tabell12[[#All],[Størrelsesparameter]],1,0)),AB400,""))</f>
        <v/>
      </c>
    </row>
    <row r="401" spans="3:29" ht="14.5">
      <c r="C401" s="8">
        <v>33160</v>
      </c>
      <c r="D401" s="8"/>
      <c r="E401" s="8"/>
      <c r="F401" s="8"/>
      <c r="G401" s="8"/>
      <c r="H401" s="8"/>
      <c r="I401" s="8"/>
      <c r="J401" s="8"/>
      <c r="K401" s="8"/>
      <c r="N401" s="120" t="str">
        <f>IF(OR(M401="",M401=0),"",IF(ISERROR(VLOOKUP(M401+0,Tabell16[[#All],[Sektorkode]],1,0)),M401,""))</f>
        <v/>
      </c>
      <c r="Q401" s="120" t="str">
        <f>IF(OR(P401="",P401=0),"",IF(ISERROR(VLOOKUP(P401+0,Tabell3[[#All],[Næringskode]],1,0)),P401,""))</f>
        <v/>
      </c>
      <c r="T401" s="120" t="str">
        <f>IF(OR(S401="",S401=0),"",IF(ISERROR(VLOOKUP(S401+0,Tabell8[[#All],[Hovedtype sikkerhet (kategori 1 – 6)]],1,0)),S401,""))</f>
        <v/>
      </c>
      <c r="W401" s="120" t="str">
        <f>IF(OR(V401="",V401=0),"",IF(ISERROR(VLOOKUP(V401+0,Tabell10[[#All],[Segment næringseiendomsengasjementer]],1,0)),V401,""))</f>
        <v/>
      </c>
      <c r="Z401" s="120" t="str">
        <f>IF(OR(Y401="",Y401=0),"",IF(ISERROR(VLOOKUP(Y401+0,Tabell11[[#All],[SMB rabatt]],1,0)),Y401,""))</f>
        <v/>
      </c>
      <c r="AC401" s="120" t="str">
        <f>IF(OR(AB401="",AB401=0),"",IF(ISERROR(VLOOKUP(AB401+0,Tabell12[[#All],[Størrelsesparameter]],1,0)),AB401,""))</f>
        <v/>
      </c>
    </row>
    <row r="402" spans="3:29" ht="14.5">
      <c r="C402" s="8">
        <v>33170</v>
      </c>
      <c r="D402" s="8"/>
      <c r="E402" s="8"/>
      <c r="F402" s="8"/>
      <c r="G402" s="8"/>
      <c r="H402" s="8"/>
      <c r="I402" s="8"/>
      <c r="J402" s="8"/>
      <c r="K402" s="8"/>
      <c r="N402" s="120" t="str">
        <f>IF(OR(M402="",M402=0),"",IF(ISERROR(VLOOKUP(M402+0,Tabell16[[#All],[Sektorkode]],1,0)),M402,""))</f>
        <v/>
      </c>
      <c r="Q402" s="120" t="str">
        <f>IF(OR(P402="",P402=0),"",IF(ISERROR(VLOOKUP(P402+0,Tabell3[[#All],[Næringskode]],1,0)),P402,""))</f>
        <v/>
      </c>
      <c r="T402" s="120" t="str">
        <f>IF(OR(S402="",S402=0),"",IF(ISERROR(VLOOKUP(S402+0,Tabell8[[#All],[Hovedtype sikkerhet (kategori 1 – 6)]],1,0)),S402,""))</f>
        <v/>
      </c>
      <c r="W402" s="120" t="str">
        <f>IF(OR(V402="",V402=0),"",IF(ISERROR(VLOOKUP(V402+0,Tabell10[[#All],[Segment næringseiendomsengasjementer]],1,0)),V402,""))</f>
        <v/>
      </c>
      <c r="Z402" s="120" t="str">
        <f>IF(OR(Y402="",Y402=0),"",IF(ISERROR(VLOOKUP(Y402+0,Tabell11[[#All],[SMB rabatt]],1,0)),Y402,""))</f>
        <v/>
      </c>
      <c r="AC402" s="120" t="str">
        <f>IF(OR(AB402="",AB402=0),"",IF(ISERROR(VLOOKUP(AB402+0,Tabell12[[#All],[Størrelsesparameter]],1,0)),AB402,""))</f>
        <v/>
      </c>
    </row>
    <row r="403" spans="3:29" ht="14.5">
      <c r="C403" s="8">
        <v>33170</v>
      </c>
      <c r="D403" s="8"/>
      <c r="E403" s="8"/>
      <c r="F403" s="8"/>
      <c r="G403" s="8"/>
      <c r="H403" s="8"/>
      <c r="I403" s="8"/>
      <c r="J403" s="8"/>
      <c r="K403" s="8"/>
      <c r="N403" s="120" t="str">
        <f>IF(OR(M403="",M403=0),"",IF(ISERROR(VLOOKUP(M403+0,Tabell16[[#All],[Sektorkode]],1,0)),M403,""))</f>
        <v/>
      </c>
      <c r="Q403" s="120" t="str">
        <f>IF(OR(P403="",P403=0),"",IF(ISERROR(VLOOKUP(P403+0,Tabell3[[#All],[Næringskode]],1,0)),P403,""))</f>
        <v/>
      </c>
      <c r="T403" s="120" t="str">
        <f>IF(OR(S403="",S403=0),"",IF(ISERROR(VLOOKUP(S403+0,Tabell8[[#All],[Hovedtype sikkerhet (kategori 1 – 6)]],1,0)),S403,""))</f>
        <v/>
      </c>
      <c r="W403" s="120" t="str">
        <f>IF(OR(V403="",V403=0),"",IF(ISERROR(VLOOKUP(V403+0,Tabell10[[#All],[Segment næringseiendomsengasjementer]],1,0)),V403,""))</f>
        <v/>
      </c>
      <c r="Z403" s="120" t="str">
        <f>IF(OR(Y403="",Y403=0),"",IF(ISERROR(VLOOKUP(Y403+0,Tabell11[[#All],[SMB rabatt]],1,0)),Y403,""))</f>
        <v/>
      </c>
      <c r="AC403" s="120" t="str">
        <f>IF(OR(AB403="",AB403=0),"",IF(ISERROR(VLOOKUP(AB403+0,Tabell12[[#All],[Størrelsesparameter]],1,0)),AB403,""))</f>
        <v/>
      </c>
    </row>
    <row r="404" spans="3:29" ht="14.5">
      <c r="C404" s="8">
        <v>33180</v>
      </c>
      <c r="D404" s="8"/>
      <c r="E404" s="8"/>
      <c r="F404" s="8"/>
      <c r="G404" s="8"/>
      <c r="H404" s="8"/>
      <c r="I404" s="8"/>
      <c r="J404" s="8"/>
      <c r="K404" s="8"/>
      <c r="N404" s="120" t="str">
        <f>IF(OR(M404="",M404=0),"",IF(ISERROR(VLOOKUP(M404+0,Tabell16[[#All],[Sektorkode]],1,0)),M404,""))</f>
        <v/>
      </c>
      <c r="Q404" s="120" t="str">
        <f>IF(OR(P404="",P404=0),"",IF(ISERROR(VLOOKUP(P404+0,Tabell3[[#All],[Næringskode]],1,0)),P404,""))</f>
        <v/>
      </c>
      <c r="T404" s="120" t="str">
        <f>IF(OR(S404="",S404=0),"",IF(ISERROR(VLOOKUP(S404+0,Tabell8[[#All],[Hovedtype sikkerhet (kategori 1 – 6)]],1,0)),S404,""))</f>
        <v/>
      </c>
      <c r="W404" s="120" t="str">
        <f>IF(OR(V404="",V404=0),"",IF(ISERROR(VLOOKUP(V404+0,Tabell10[[#All],[Segment næringseiendomsengasjementer]],1,0)),V404,""))</f>
        <v/>
      </c>
      <c r="Z404" s="120" t="str">
        <f>IF(OR(Y404="",Y404=0),"",IF(ISERROR(VLOOKUP(Y404+0,Tabell11[[#All],[SMB rabatt]],1,0)),Y404,""))</f>
        <v/>
      </c>
      <c r="AC404" s="120" t="str">
        <f>IF(OR(AB404="",AB404=0),"",IF(ISERROR(VLOOKUP(AB404+0,Tabell12[[#All],[Størrelsesparameter]],1,0)),AB404,""))</f>
        <v/>
      </c>
    </row>
    <row r="405" spans="3:29" ht="14.5">
      <c r="C405" s="8">
        <v>33180</v>
      </c>
      <c r="D405" s="8"/>
      <c r="E405" s="8"/>
      <c r="F405" s="8"/>
      <c r="G405" s="8"/>
      <c r="H405" s="8"/>
      <c r="I405" s="8"/>
      <c r="J405" s="8"/>
      <c r="K405" s="8"/>
      <c r="N405" s="120" t="str">
        <f>IF(OR(M405="",M405=0),"",IF(ISERROR(VLOOKUP(M405+0,Tabell16[[#All],[Sektorkode]],1,0)),M405,""))</f>
        <v/>
      </c>
      <c r="Q405" s="120" t="str">
        <f>IF(OR(P405="",P405=0),"",IF(ISERROR(VLOOKUP(P405+0,Tabell3[[#All],[Næringskode]],1,0)),P405,""))</f>
        <v/>
      </c>
      <c r="T405" s="120" t="str">
        <f>IF(OR(S405="",S405=0),"",IF(ISERROR(VLOOKUP(S405+0,Tabell8[[#All],[Hovedtype sikkerhet (kategori 1 – 6)]],1,0)),S405,""))</f>
        <v/>
      </c>
      <c r="W405" s="120" t="str">
        <f>IF(OR(V405="",V405=0),"",IF(ISERROR(VLOOKUP(V405+0,Tabell10[[#All],[Segment næringseiendomsengasjementer]],1,0)),V405,""))</f>
        <v/>
      </c>
      <c r="Z405" s="120" t="str">
        <f>IF(OR(Y405="",Y405=0),"",IF(ISERROR(VLOOKUP(Y405+0,Tabell11[[#All],[SMB rabatt]],1,0)),Y405,""))</f>
        <v/>
      </c>
      <c r="AC405" s="120" t="str">
        <f>IF(OR(AB405="",AB405=0),"",IF(ISERROR(VLOOKUP(AB405+0,Tabell12[[#All],[Størrelsesparameter]],1,0)),AB405,""))</f>
        <v/>
      </c>
    </row>
    <row r="406" spans="3:29" ht="14.5">
      <c r="C406" s="8">
        <v>33180</v>
      </c>
      <c r="D406" s="8"/>
      <c r="E406" s="8"/>
      <c r="F406" s="8"/>
      <c r="G406" s="8"/>
      <c r="H406" s="8"/>
      <c r="I406" s="8"/>
      <c r="J406" s="8"/>
      <c r="K406" s="8"/>
      <c r="N406" s="120" t="str">
        <f>IF(OR(M406="",M406=0),"",IF(ISERROR(VLOOKUP(M406+0,Tabell16[[#All],[Sektorkode]],1,0)),M406,""))</f>
        <v/>
      </c>
      <c r="Q406" s="120" t="str">
        <f>IF(OR(P406="",P406=0),"",IF(ISERROR(VLOOKUP(P406+0,Tabell3[[#All],[Næringskode]],1,0)),P406,""))</f>
        <v/>
      </c>
      <c r="T406" s="120" t="str">
        <f>IF(OR(S406="",S406=0),"",IF(ISERROR(VLOOKUP(S406+0,Tabell8[[#All],[Hovedtype sikkerhet (kategori 1 – 6)]],1,0)),S406,""))</f>
        <v/>
      </c>
      <c r="W406" s="120" t="str">
        <f>IF(OR(V406="",V406=0),"",IF(ISERROR(VLOOKUP(V406+0,Tabell10[[#All],[Segment næringseiendomsengasjementer]],1,0)),V406,""))</f>
        <v/>
      </c>
      <c r="Z406" s="120" t="str">
        <f>IF(OR(Y406="",Y406=0),"",IF(ISERROR(VLOOKUP(Y406+0,Tabell11[[#All],[SMB rabatt]],1,0)),Y406,""))</f>
        <v/>
      </c>
      <c r="AC406" s="120" t="str">
        <f>IF(OR(AB406="",AB406=0),"",IF(ISERROR(VLOOKUP(AB406+0,Tabell12[[#All],[Størrelsesparameter]],1,0)),AB406,""))</f>
        <v/>
      </c>
    </row>
    <row r="407" spans="3:29" ht="14.5">
      <c r="C407" s="8">
        <v>33180</v>
      </c>
      <c r="D407" s="8"/>
      <c r="E407" s="8"/>
      <c r="F407" s="8"/>
      <c r="G407" s="8"/>
      <c r="H407" s="8"/>
      <c r="I407" s="8"/>
      <c r="J407" s="8"/>
      <c r="K407" s="8"/>
      <c r="N407" s="120" t="str">
        <f>IF(OR(M407="",M407=0),"",IF(ISERROR(VLOOKUP(M407+0,Tabell16[[#All],[Sektorkode]],1,0)),M407,""))</f>
        <v/>
      </c>
      <c r="Q407" s="120" t="str">
        <f>IF(OR(P407="",P407=0),"",IF(ISERROR(VLOOKUP(P407+0,Tabell3[[#All],[Næringskode]],1,0)),P407,""))</f>
        <v/>
      </c>
      <c r="T407" s="120" t="str">
        <f>IF(OR(S407="",S407=0),"",IF(ISERROR(VLOOKUP(S407+0,Tabell8[[#All],[Hovedtype sikkerhet (kategori 1 – 6)]],1,0)),S407,""))</f>
        <v/>
      </c>
      <c r="W407" s="120" t="str">
        <f>IF(OR(V407="",V407=0),"",IF(ISERROR(VLOOKUP(V407+0,Tabell10[[#All],[Segment næringseiendomsengasjementer]],1,0)),V407,""))</f>
        <v/>
      </c>
      <c r="Z407" s="120" t="str">
        <f>IF(OR(Y407="",Y407=0),"",IF(ISERROR(VLOOKUP(Y407+0,Tabell11[[#All],[SMB rabatt]],1,0)),Y407,""))</f>
        <v/>
      </c>
      <c r="AC407" s="120" t="str">
        <f>IF(OR(AB407="",AB407=0),"",IF(ISERROR(VLOOKUP(AB407+0,Tabell12[[#All],[Størrelsesparameter]],1,0)),AB407,""))</f>
        <v/>
      </c>
    </row>
    <row r="408" spans="3:29" ht="14.5">
      <c r="C408" s="8">
        <v>33190</v>
      </c>
      <c r="D408" s="8"/>
      <c r="E408" s="8"/>
      <c r="F408" s="8"/>
      <c r="G408" s="8"/>
      <c r="H408" s="8"/>
      <c r="I408" s="8"/>
      <c r="J408" s="8"/>
      <c r="K408" s="8"/>
      <c r="N408" s="120" t="str">
        <f>IF(OR(M408="",M408=0),"",IF(ISERROR(VLOOKUP(M408+0,Tabell16[[#All],[Sektorkode]],1,0)),M408,""))</f>
        <v/>
      </c>
      <c r="Q408" s="120" t="str">
        <f>IF(OR(P408="",P408=0),"",IF(ISERROR(VLOOKUP(P408+0,Tabell3[[#All],[Næringskode]],1,0)),P408,""))</f>
        <v/>
      </c>
      <c r="T408" s="120" t="str">
        <f>IF(OR(S408="",S408=0),"",IF(ISERROR(VLOOKUP(S408+0,Tabell8[[#All],[Hovedtype sikkerhet (kategori 1 – 6)]],1,0)),S408,""))</f>
        <v/>
      </c>
      <c r="W408" s="120" t="str">
        <f>IF(OR(V408="",V408=0),"",IF(ISERROR(VLOOKUP(V408+0,Tabell10[[#All],[Segment næringseiendomsengasjementer]],1,0)),V408,""))</f>
        <v/>
      </c>
      <c r="Z408" s="120" t="str">
        <f>IF(OR(Y408="",Y408=0),"",IF(ISERROR(VLOOKUP(Y408+0,Tabell11[[#All],[SMB rabatt]],1,0)),Y408,""))</f>
        <v/>
      </c>
      <c r="AC408" s="120" t="str">
        <f>IF(OR(AB408="",AB408=0),"",IF(ISERROR(VLOOKUP(AB408+0,Tabell12[[#All],[Størrelsesparameter]],1,0)),AB408,""))</f>
        <v/>
      </c>
    </row>
    <row r="409" spans="3:29" ht="14.5">
      <c r="C409" s="8">
        <v>33200</v>
      </c>
      <c r="D409" s="8"/>
      <c r="E409" s="8"/>
      <c r="F409" s="8"/>
      <c r="G409" s="8"/>
      <c r="H409" s="8"/>
      <c r="I409" s="8"/>
      <c r="J409" s="8"/>
      <c r="K409" s="8"/>
      <c r="N409" s="120" t="str">
        <f>IF(OR(M409="",M409=0),"",IF(ISERROR(VLOOKUP(M409+0,Tabell16[[#All],[Sektorkode]],1,0)),M409,""))</f>
        <v/>
      </c>
      <c r="Q409" s="120" t="str">
        <f>IF(OR(P409="",P409=0),"",IF(ISERROR(VLOOKUP(P409+0,Tabell3[[#All],[Næringskode]],1,0)),P409,""))</f>
        <v/>
      </c>
      <c r="T409" s="120" t="str">
        <f>IF(OR(S409="",S409=0),"",IF(ISERROR(VLOOKUP(S409+0,Tabell8[[#All],[Hovedtype sikkerhet (kategori 1 – 6)]],1,0)),S409,""))</f>
        <v/>
      </c>
      <c r="W409" s="120" t="str">
        <f>IF(OR(V409="",V409=0),"",IF(ISERROR(VLOOKUP(V409+0,Tabell10[[#All],[Segment næringseiendomsengasjementer]],1,0)),V409,""))</f>
        <v/>
      </c>
      <c r="Z409" s="120" t="str">
        <f>IF(OR(Y409="",Y409=0),"",IF(ISERROR(VLOOKUP(Y409+0,Tabell11[[#All],[SMB rabatt]],1,0)),Y409,""))</f>
        <v/>
      </c>
      <c r="AC409" s="120" t="str">
        <f>IF(OR(AB409="",AB409=0),"",IF(ISERROR(VLOOKUP(AB409+0,Tabell12[[#All],[Størrelsesparameter]],1,0)),AB409,""))</f>
        <v/>
      </c>
    </row>
    <row r="410" spans="3:29" ht="14.5">
      <c r="C410" s="8">
        <v>35110</v>
      </c>
      <c r="D410" s="8"/>
      <c r="E410" s="8"/>
      <c r="F410" s="8"/>
      <c r="G410" s="8"/>
      <c r="H410" s="8"/>
      <c r="I410" s="8"/>
      <c r="J410" s="8"/>
      <c r="K410" s="8"/>
      <c r="N410" s="120" t="str">
        <f>IF(OR(M410="",M410=0),"",IF(ISERROR(VLOOKUP(M410+0,Tabell16[[#All],[Sektorkode]],1,0)),M410,""))</f>
        <v/>
      </c>
      <c r="Q410" s="120" t="str">
        <f>IF(OR(P410="",P410=0),"",IF(ISERROR(VLOOKUP(P410+0,Tabell3[[#All],[Næringskode]],1,0)),P410,""))</f>
        <v/>
      </c>
      <c r="T410" s="120" t="str">
        <f>IF(OR(S410="",S410=0),"",IF(ISERROR(VLOOKUP(S410+0,Tabell8[[#All],[Hovedtype sikkerhet (kategori 1 – 6)]],1,0)),S410,""))</f>
        <v/>
      </c>
      <c r="W410" s="120" t="str">
        <f>IF(OR(V410="",V410=0),"",IF(ISERROR(VLOOKUP(V410+0,Tabell10[[#All],[Segment næringseiendomsengasjementer]],1,0)),V410,""))</f>
        <v/>
      </c>
      <c r="Z410" s="120" t="str">
        <f>IF(OR(Y410="",Y410=0),"",IF(ISERROR(VLOOKUP(Y410+0,Tabell11[[#All],[SMB rabatt]],1,0)),Y410,""))</f>
        <v/>
      </c>
      <c r="AC410" s="120" t="str">
        <f>IF(OR(AB410="",AB410=0),"",IF(ISERROR(VLOOKUP(AB410+0,Tabell12[[#All],[Størrelsesparameter]],1,0)),AB410,""))</f>
        <v/>
      </c>
    </row>
    <row r="411" spans="3:29" ht="14.5">
      <c r="C411" s="8">
        <v>35110</v>
      </c>
      <c r="D411" s="8"/>
      <c r="E411" s="8"/>
      <c r="F411" s="8"/>
      <c r="G411" s="8"/>
      <c r="H411" s="8"/>
      <c r="I411" s="8"/>
      <c r="J411" s="8"/>
      <c r="K411" s="8"/>
      <c r="N411" s="120" t="str">
        <f>IF(OR(M411="",M411=0),"",IF(ISERROR(VLOOKUP(M411+0,Tabell16[[#All],[Sektorkode]],1,0)),M411,""))</f>
        <v/>
      </c>
      <c r="Q411" s="120" t="str">
        <f>IF(OR(P411="",P411=0),"",IF(ISERROR(VLOOKUP(P411+0,Tabell3[[#All],[Næringskode]],1,0)),P411,""))</f>
        <v/>
      </c>
      <c r="T411" s="120" t="str">
        <f>IF(OR(S411="",S411=0),"",IF(ISERROR(VLOOKUP(S411+0,Tabell8[[#All],[Hovedtype sikkerhet (kategori 1 – 6)]],1,0)),S411,""))</f>
        <v/>
      </c>
      <c r="W411" s="120" t="str">
        <f>IF(OR(V411="",V411=0),"",IF(ISERROR(VLOOKUP(V411+0,Tabell10[[#All],[Segment næringseiendomsengasjementer]],1,0)),V411,""))</f>
        <v/>
      </c>
      <c r="Z411" s="120" t="str">
        <f>IF(OR(Y411="",Y411=0),"",IF(ISERROR(VLOOKUP(Y411+0,Tabell11[[#All],[SMB rabatt]],1,0)),Y411,""))</f>
        <v/>
      </c>
      <c r="AC411" s="120" t="str">
        <f>IF(OR(AB411="",AB411=0),"",IF(ISERROR(VLOOKUP(AB411+0,Tabell12[[#All],[Størrelsesparameter]],1,0)),AB411,""))</f>
        <v/>
      </c>
    </row>
    <row r="412" spans="3:29" ht="14.5">
      <c r="C412" s="8">
        <v>35121</v>
      </c>
      <c r="D412" s="8"/>
      <c r="E412" s="8"/>
      <c r="F412" s="8"/>
      <c r="G412" s="8"/>
      <c r="H412" s="8"/>
      <c r="I412" s="8"/>
      <c r="J412" s="8"/>
      <c r="K412" s="8"/>
      <c r="N412" s="120" t="str">
        <f>IF(OR(M412="",M412=0),"",IF(ISERROR(VLOOKUP(M412+0,Tabell16[[#All],[Sektorkode]],1,0)),M412,""))</f>
        <v/>
      </c>
      <c r="Q412" s="120" t="str">
        <f>IF(OR(P412="",P412=0),"",IF(ISERROR(VLOOKUP(P412+0,Tabell3[[#All],[Næringskode]],1,0)),P412,""))</f>
        <v/>
      </c>
      <c r="T412" s="120" t="str">
        <f>IF(OR(S412="",S412=0),"",IF(ISERROR(VLOOKUP(S412+0,Tabell8[[#All],[Hovedtype sikkerhet (kategori 1 – 6)]],1,0)),S412,""))</f>
        <v/>
      </c>
      <c r="W412" s="120" t="str">
        <f>IF(OR(V412="",V412=0),"",IF(ISERROR(VLOOKUP(V412+0,Tabell10[[#All],[Segment næringseiendomsengasjementer]],1,0)),V412,""))</f>
        <v/>
      </c>
      <c r="Z412" s="120" t="str">
        <f>IF(OR(Y412="",Y412=0),"",IF(ISERROR(VLOOKUP(Y412+0,Tabell11[[#All],[SMB rabatt]],1,0)),Y412,""))</f>
        <v/>
      </c>
      <c r="AC412" s="120" t="str">
        <f>IF(OR(AB412="",AB412=0),"",IF(ISERROR(VLOOKUP(AB412+0,Tabell12[[#All],[Størrelsesparameter]],1,0)),AB412,""))</f>
        <v/>
      </c>
    </row>
    <row r="413" spans="3:29" ht="14.5">
      <c r="C413" s="8">
        <v>35122</v>
      </c>
      <c r="D413" s="8"/>
      <c r="E413" s="8"/>
      <c r="F413" s="8"/>
      <c r="G413" s="8"/>
      <c r="H413" s="8"/>
      <c r="I413" s="8"/>
      <c r="J413" s="8"/>
      <c r="K413" s="8"/>
      <c r="N413" s="120" t="str">
        <f>IF(OR(M413="",M413=0),"",IF(ISERROR(VLOOKUP(M413+0,Tabell16[[#All],[Sektorkode]],1,0)),M413,""))</f>
        <v/>
      </c>
      <c r="Q413" s="120" t="str">
        <f>IF(OR(P413="",P413=0),"",IF(ISERROR(VLOOKUP(P413+0,Tabell3[[#All],[Næringskode]],1,0)),P413,""))</f>
        <v/>
      </c>
      <c r="T413" s="120" t="str">
        <f>IF(OR(S413="",S413=0),"",IF(ISERROR(VLOOKUP(S413+0,Tabell8[[#All],[Hovedtype sikkerhet (kategori 1 – 6)]],1,0)),S413,""))</f>
        <v/>
      </c>
      <c r="W413" s="120" t="str">
        <f>IF(OR(V413="",V413=0),"",IF(ISERROR(VLOOKUP(V413+0,Tabell10[[#All],[Segment næringseiendomsengasjementer]],1,0)),V413,""))</f>
        <v/>
      </c>
      <c r="Z413" s="120" t="str">
        <f>IF(OR(Y413="",Y413=0),"",IF(ISERROR(VLOOKUP(Y413+0,Tabell11[[#All],[SMB rabatt]],1,0)),Y413,""))</f>
        <v/>
      </c>
      <c r="AC413" s="120" t="str">
        <f>IF(OR(AB413="",AB413=0),"",IF(ISERROR(VLOOKUP(AB413+0,Tabell12[[#All],[Størrelsesparameter]],1,0)),AB413,""))</f>
        <v/>
      </c>
    </row>
    <row r="414" spans="3:29" ht="14.5">
      <c r="C414" s="8">
        <v>35123</v>
      </c>
      <c r="D414" s="8"/>
      <c r="E414" s="8"/>
      <c r="F414" s="8"/>
      <c r="G414" s="8"/>
      <c r="H414" s="8"/>
      <c r="I414" s="8"/>
      <c r="J414" s="8"/>
      <c r="K414" s="8"/>
      <c r="N414" s="120" t="str">
        <f>IF(OR(M414="",M414=0),"",IF(ISERROR(VLOOKUP(M414+0,Tabell16[[#All],[Sektorkode]],1,0)),M414,""))</f>
        <v/>
      </c>
      <c r="Q414" s="120" t="str">
        <f>IF(OR(P414="",P414=0),"",IF(ISERROR(VLOOKUP(P414+0,Tabell3[[#All],[Næringskode]],1,0)),P414,""))</f>
        <v/>
      </c>
      <c r="T414" s="120" t="str">
        <f>IF(OR(S414="",S414=0),"",IF(ISERROR(VLOOKUP(S414+0,Tabell8[[#All],[Hovedtype sikkerhet (kategori 1 – 6)]],1,0)),S414,""))</f>
        <v/>
      </c>
      <c r="W414" s="120" t="str">
        <f>IF(OR(V414="",V414=0),"",IF(ISERROR(VLOOKUP(V414+0,Tabell10[[#All],[Segment næringseiendomsengasjementer]],1,0)),V414,""))</f>
        <v/>
      </c>
      <c r="Z414" s="120" t="str">
        <f>IF(OR(Y414="",Y414=0),"",IF(ISERROR(VLOOKUP(Y414+0,Tabell11[[#All],[SMB rabatt]],1,0)),Y414,""))</f>
        <v/>
      </c>
      <c r="AC414" s="120" t="str">
        <f>IF(OR(AB414="",AB414=0),"",IF(ISERROR(VLOOKUP(AB414+0,Tabell12[[#All],[Størrelsesparameter]],1,0)),AB414,""))</f>
        <v/>
      </c>
    </row>
    <row r="415" spans="3:29" ht="14.5">
      <c r="C415" s="8">
        <v>35129</v>
      </c>
      <c r="D415" s="8"/>
      <c r="E415" s="8"/>
      <c r="F415" s="8"/>
      <c r="G415" s="8"/>
      <c r="H415" s="8"/>
      <c r="I415" s="8"/>
      <c r="J415" s="8"/>
      <c r="K415" s="8"/>
      <c r="N415" s="120" t="str">
        <f>IF(OR(M415="",M415=0),"",IF(ISERROR(VLOOKUP(M415+0,Tabell16[[#All],[Sektorkode]],1,0)),M415,""))</f>
        <v/>
      </c>
      <c r="Q415" s="120" t="str">
        <f>IF(OR(P415="",P415=0),"",IF(ISERROR(VLOOKUP(P415+0,Tabell3[[#All],[Næringskode]],1,0)),P415,""))</f>
        <v/>
      </c>
      <c r="T415" s="120" t="str">
        <f>IF(OR(S415="",S415=0),"",IF(ISERROR(VLOOKUP(S415+0,Tabell8[[#All],[Hovedtype sikkerhet (kategori 1 – 6)]],1,0)),S415,""))</f>
        <v/>
      </c>
      <c r="W415" s="120" t="str">
        <f>IF(OR(V415="",V415=0),"",IF(ISERROR(VLOOKUP(V415+0,Tabell10[[#All],[Segment næringseiendomsengasjementer]],1,0)),V415,""))</f>
        <v/>
      </c>
      <c r="Z415" s="120" t="str">
        <f>IF(OR(Y415="",Y415=0),"",IF(ISERROR(VLOOKUP(Y415+0,Tabell11[[#All],[SMB rabatt]],1,0)),Y415,""))</f>
        <v/>
      </c>
      <c r="AC415" s="120" t="str">
        <f>IF(OR(AB415="",AB415=0),"",IF(ISERROR(VLOOKUP(AB415+0,Tabell12[[#All],[Størrelsesparameter]],1,0)),AB415,""))</f>
        <v/>
      </c>
    </row>
    <row r="416" spans="3:29" ht="14.5">
      <c r="C416" s="8">
        <v>35129</v>
      </c>
      <c r="D416" s="8"/>
      <c r="E416" s="8"/>
      <c r="F416" s="8"/>
      <c r="G416" s="8"/>
      <c r="H416" s="8"/>
      <c r="I416" s="8"/>
      <c r="J416" s="8"/>
      <c r="K416" s="8"/>
      <c r="N416" s="120" t="str">
        <f>IF(OR(M416="",M416=0),"",IF(ISERROR(VLOOKUP(M416+0,Tabell16[[#All],[Sektorkode]],1,0)),M416,""))</f>
        <v/>
      </c>
      <c r="Q416" s="120" t="str">
        <f>IF(OR(P416="",P416=0),"",IF(ISERROR(VLOOKUP(P416+0,Tabell3[[#All],[Næringskode]],1,0)),P416,""))</f>
        <v/>
      </c>
      <c r="T416" s="120" t="str">
        <f>IF(OR(S416="",S416=0),"",IF(ISERROR(VLOOKUP(S416+0,Tabell8[[#All],[Hovedtype sikkerhet (kategori 1 – 6)]],1,0)),S416,""))</f>
        <v/>
      </c>
      <c r="W416" s="120" t="str">
        <f>IF(OR(V416="",V416=0),"",IF(ISERROR(VLOOKUP(V416+0,Tabell10[[#All],[Segment næringseiendomsengasjementer]],1,0)),V416,""))</f>
        <v/>
      </c>
      <c r="Z416" s="120" t="str">
        <f>IF(OR(Y416="",Y416=0),"",IF(ISERROR(VLOOKUP(Y416+0,Tabell11[[#All],[SMB rabatt]],1,0)),Y416,""))</f>
        <v/>
      </c>
      <c r="AC416" s="120" t="str">
        <f>IF(OR(AB416="",AB416=0),"",IF(ISERROR(VLOOKUP(AB416+0,Tabell12[[#All],[Størrelsesparameter]],1,0)),AB416,""))</f>
        <v/>
      </c>
    </row>
    <row r="417" spans="3:29" ht="14.5">
      <c r="C417" s="8">
        <v>35130</v>
      </c>
      <c r="D417" s="8"/>
      <c r="E417" s="8"/>
      <c r="F417" s="8"/>
      <c r="G417" s="8"/>
      <c r="H417" s="8"/>
      <c r="I417" s="8"/>
      <c r="J417" s="8"/>
      <c r="K417" s="8"/>
      <c r="N417" s="120" t="str">
        <f>IF(OR(M417="",M417=0),"",IF(ISERROR(VLOOKUP(M417+0,Tabell16[[#All],[Sektorkode]],1,0)),M417,""))</f>
        <v/>
      </c>
      <c r="Q417" s="120" t="str">
        <f>IF(OR(P417="",P417=0),"",IF(ISERROR(VLOOKUP(P417+0,Tabell3[[#All],[Næringskode]],1,0)),P417,""))</f>
        <v/>
      </c>
      <c r="T417" s="120" t="str">
        <f>IF(OR(S417="",S417=0),"",IF(ISERROR(VLOOKUP(S417+0,Tabell8[[#All],[Hovedtype sikkerhet (kategori 1 – 6)]],1,0)),S417,""))</f>
        <v/>
      </c>
      <c r="W417" s="120" t="str">
        <f>IF(OR(V417="",V417=0),"",IF(ISERROR(VLOOKUP(V417+0,Tabell10[[#All],[Segment næringseiendomsengasjementer]],1,0)),V417,""))</f>
        <v/>
      </c>
      <c r="Z417" s="120" t="str">
        <f>IF(OR(Y417="",Y417=0),"",IF(ISERROR(VLOOKUP(Y417+0,Tabell11[[#All],[SMB rabatt]],1,0)),Y417,""))</f>
        <v/>
      </c>
      <c r="AC417" s="120" t="str">
        <f>IF(OR(AB417="",AB417=0),"",IF(ISERROR(VLOOKUP(AB417+0,Tabell12[[#All],[Størrelsesparameter]],1,0)),AB417,""))</f>
        <v/>
      </c>
    </row>
    <row r="418" spans="3:29" ht="14.5">
      <c r="C418" s="8">
        <v>35140</v>
      </c>
      <c r="D418" s="8"/>
      <c r="E418" s="8"/>
      <c r="F418" s="8"/>
      <c r="G418" s="8"/>
      <c r="H418" s="8"/>
      <c r="I418" s="8"/>
      <c r="J418" s="8"/>
      <c r="K418" s="8"/>
      <c r="N418" s="120" t="str">
        <f>IF(OR(M418="",M418=0),"",IF(ISERROR(VLOOKUP(M418+0,Tabell16[[#All],[Sektorkode]],1,0)),M418,""))</f>
        <v/>
      </c>
      <c r="Q418" s="120" t="str">
        <f>IF(OR(P418="",P418=0),"",IF(ISERROR(VLOOKUP(P418+0,Tabell3[[#All],[Næringskode]],1,0)),P418,""))</f>
        <v/>
      </c>
      <c r="T418" s="120" t="str">
        <f>IF(OR(S418="",S418=0),"",IF(ISERROR(VLOOKUP(S418+0,Tabell8[[#All],[Hovedtype sikkerhet (kategori 1 – 6)]],1,0)),S418,""))</f>
        <v/>
      </c>
      <c r="W418" s="120" t="str">
        <f>IF(OR(V418="",V418=0),"",IF(ISERROR(VLOOKUP(V418+0,Tabell10[[#All],[Segment næringseiendomsengasjementer]],1,0)),V418,""))</f>
        <v/>
      </c>
      <c r="Z418" s="120" t="str">
        <f>IF(OR(Y418="",Y418=0),"",IF(ISERROR(VLOOKUP(Y418+0,Tabell11[[#All],[SMB rabatt]],1,0)),Y418,""))</f>
        <v/>
      </c>
      <c r="AC418" s="120" t="str">
        <f>IF(OR(AB418="",AB418=0),"",IF(ISERROR(VLOOKUP(AB418+0,Tabell12[[#All],[Størrelsesparameter]],1,0)),AB418,""))</f>
        <v/>
      </c>
    </row>
    <row r="419" spans="3:29" ht="14.5">
      <c r="C419" s="8">
        <v>35150</v>
      </c>
      <c r="D419" s="8"/>
      <c r="E419" s="8"/>
      <c r="F419" s="8"/>
      <c r="G419" s="8"/>
      <c r="H419" s="8"/>
      <c r="I419" s="8"/>
      <c r="J419" s="8"/>
      <c r="K419" s="8"/>
      <c r="N419" s="120" t="str">
        <f>IF(OR(M419="",M419=0),"",IF(ISERROR(VLOOKUP(M419+0,Tabell16[[#All],[Sektorkode]],1,0)),M419,""))</f>
        <v/>
      </c>
      <c r="Q419" s="120" t="str">
        <f>IF(OR(P419="",P419=0),"",IF(ISERROR(VLOOKUP(P419+0,Tabell3[[#All],[Næringskode]],1,0)),P419,""))</f>
        <v/>
      </c>
      <c r="T419" s="120" t="str">
        <f>IF(OR(S419="",S419=0),"",IF(ISERROR(VLOOKUP(S419+0,Tabell8[[#All],[Hovedtype sikkerhet (kategori 1 – 6)]],1,0)),S419,""))</f>
        <v/>
      </c>
      <c r="W419" s="120" t="str">
        <f>IF(OR(V419="",V419=0),"",IF(ISERROR(VLOOKUP(V419+0,Tabell10[[#All],[Segment næringseiendomsengasjementer]],1,0)),V419,""))</f>
        <v/>
      </c>
      <c r="Z419" s="120" t="str">
        <f>IF(OR(Y419="",Y419=0),"",IF(ISERROR(VLOOKUP(Y419+0,Tabell11[[#All],[SMB rabatt]],1,0)),Y419,""))</f>
        <v/>
      </c>
      <c r="AC419" s="120" t="str">
        <f>IF(OR(AB419="",AB419=0),"",IF(ISERROR(VLOOKUP(AB419+0,Tabell12[[#All],[Størrelsesparameter]],1,0)),AB419,""))</f>
        <v/>
      </c>
    </row>
    <row r="420" spans="3:29" ht="14.5">
      <c r="C420" s="8">
        <v>35150</v>
      </c>
      <c r="D420" s="8"/>
      <c r="E420" s="8"/>
      <c r="F420" s="8"/>
      <c r="G420" s="8"/>
      <c r="H420" s="8"/>
      <c r="I420" s="8"/>
      <c r="J420" s="8"/>
      <c r="K420" s="8"/>
      <c r="N420" s="120" t="str">
        <f>IF(OR(M420="",M420=0),"",IF(ISERROR(VLOOKUP(M420+0,Tabell16[[#All],[Sektorkode]],1,0)),M420,""))</f>
        <v/>
      </c>
      <c r="Q420" s="120" t="str">
        <f>IF(OR(P420="",P420=0),"",IF(ISERROR(VLOOKUP(P420+0,Tabell3[[#All],[Næringskode]],1,0)),P420,""))</f>
        <v/>
      </c>
      <c r="T420" s="120" t="str">
        <f>IF(OR(S420="",S420=0),"",IF(ISERROR(VLOOKUP(S420+0,Tabell8[[#All],[Hovedtype sikkerhet (kategori 1 – 6)]],1,0)),S420,""))</f>
        <v/>
      </c>
      <c r="W420" s="120" t="str">
        <f>IF(OR(V420="",V420=0),"",IF(ISERROR(VLOOKUP(V420+0,Tabell10[[#All],[Segment næringseiendomsengasjementer]],1,0)),V420,""))</f>
        <v/>
      </c>
      <c r="Z420" s="120" t="str">
        <f>IF(OR(Y420="",Y420=0),"",IF(ISERROR(VLOOKUP(Y420+0,Tabell11[[#All],[SMB rabatt]],1,0)),Y420,""))</f>
        <v/>
      </c>
      <c r="AC420" s="120" t="str">
        <f>IF(OR(AB420="",AB420=0),"",IF(ISERROR(VLOOKUP(AB420+0,Tabell12[[#All],[Størrelsesparameter]],1,0)),AB420,""))</f>
        <v/>
      </c>
    </row>
    <row r="421" spans="3:29" ht="14.5">
      <c r="C421" s="8">
        <v>35160</v>
      </c>
      <c r="D421" s="8"/>
      <c r="E421" s="8"/>
      <c r="F421" s="8"/>
      <c r="G421" s="8"/>
      <c r="H421" s="8"/>
      <c r="I421" s="8"/>
      <c r="J421" s="8"/>
      <c r="K421" s="8"/>
      <c r="N421" s="120" t="str">
        <f>IF(OR(M421="",M421=0),"",IF(ISERROR(VLOOKUP(M421+0,Tabell16[[#All],[Sektorkode]],1,0)),M421,""))</f>
        <v/>
      </c>
      <c r="Q421" s="120" t="str">
        <f>IF(OR(P421="",P421=0),"",IF(ISERROR(VLOOKUP(P421+0,Tabell3[[#All],[Næringskode]],1,0)),P421,""))</f>
        <v/>
      </c>
      <c r="T421" s="120" t="str">
        <f>IF(OR(S421="",S421=0),"",IF(ISERROR(VLOOKUP(S421+0,Tabell8[[#All],[Hovedtype sikkerhet (kategori 1 – 6)]],1,0)),S421,""))</f>
        <v/>
      </c>
      <c r="W421" s="120" t="str">
        <f>IF(OR(V421="",V421=0),"",IF(ISERROR(VLOOKUP(V421+0,Tabell10[[#All],[Segment næringseiendomsengasjementer]],1,0)),V421,""))</f>
        <v/>
      </c>
      <c r="Z421" s="120" t="str">
        <f>IF(OR(Y421="",Y421=0),"",IF(ISERROR(VLOOKUP(Y421+0,Tabell11[[#All],[SMB rabatt]],1,0)),Y421,""))</f>
        <v/>
      </c>
      <c r="AC421" s="120" t="str">
        <f>IF(OR(AB421="",AB421=0),"",IF(ISERROR(VLOOKUP(AB421+0,Tabell12[[#All],[Størrelsesparameter]],1,0)),AB421,""))</f>
        <v/>
      </c>
    </row>
    <row r="422" spans="3:29" ht="14.5">
      <c r="C422" s="8">
        <v>35160</v>
      </c>
      <c r="D422" s="8"/>
      <c r="E422" s="8"/>
      <c r="F422" s="8"/>
      <c r="G422" s="8"/>
      <c r="H422" s="8"/>
      <c r="I422" s="8"/>
      <c r="J422" s="8"/>
      <c r="K422" s="8"/>
      <c r="N422" s="120" t="str">
        <f>IF(OR(M422="",M422=0),"",IF(ISERROR(VLOOKUP(M422+0,Tabell16[[#All],[Sektorkode]],1,0)),M422,""))</f>
        <v/>
      </c>
      <c r="Q422" s="120" t="str">
        <f>IF(OR(P422="",P422=0),"",IF(ISERROR(VLOOKUP(P422+0,Tabell3[[#All],[Næringskode]],1,0)),P422,""))</f>
        <v/>
      </c>
      <c r="T422" s="120" t="str">
        <f>IF(OR(S422="",S422=0),"",IF(ISERROR(VLOOKUP(S422+0,Tabell8[[#All],[Hovedtype sikkerhet (kategori 1 – 6)]],1,0)),S422,""))</f>
        <v/>
      </c>
      <c r="W422" s="120" t="str">
        <f>IF(OR(V422="",V422=0),"",IF(ISERROR(VLOOKUP(V422+0,Tabell10[[#All],[Segment næringseiendomsengasjementer]],1,0)),V422,""))</f>
        <v/>
      </c>
      <c r="Z422" s="120" t="str">
        <f>IF(OR(Y422="",Y422=0),"",IF(ISERROR(VLOOKUP(Y422+0,Tabell11[[#All],[SMB rabatt]],1,0)),Y422,""))</f>
        <v/>
      </c>
      <c r="AC422" s="120" t="str">
        <f>IF(OR(AB422="",AB422=0),"",IF(ISERROR(VLOOKUP(AB422+0,Tabell12[[#All],[Størrelsesparameter]],1,0)),AB422,""))</f>
        <v/>
      </c>
    </row>
    <row r="423" spans="3:29" ht="14.5">
      <c r="C423" s="8">
        <v>35160</v>
      </c>
      <c r="D423" s="8"/>
      <c r="E423" s="8"/>
      <c r="F423" s="8"/>
      <c r="G423" s="8"/>
      <c r="H423" s="8"/>
      <c r="I423" s="8"/>
      <c r="J423" s="8"/>
      <c r="K423" s="8"/>
      <c r="N423" s="120" t="str">
        <f>IF(OR(M423="",M423=0),"",IF(ISERROR(VLOOKUP(M423+0,Tabell16[[#All],[Sektorkode]],1,0)),M423,""))</f>
        <v/>
      </c>
      <c r="Q423" s="120" t="str">
        <f>IF(OR(P423="",P423=0),"",IF(ISERROR(VLOOKUP(P423+0,Tabell3[[#All],[Næringskode]],1,0)),P423,""))</f>
        <v/>
      </c>
      <c r="T423" s="120" t="str">
        <f>IF(OR(S423="",S423=0),"",IF(ISERROR(VLOOKUP(S423+0,Tabell8[[#All],[Hovedtype sikkerhet (kategori 1 – 6)]],1,0)),S423,""))</f>
        <v/>
      </c>
      <c r="W423" s="120" t="str">
        <f>IF(OR(V423="",V423=0),"",IF(ISERROR(VLOOKUP(V423+0,Tabell10[[#All],[Segment næringseiendomsengasjementer]],1,0)),V423,""))</f>
        <v/>
      </c>
      <c r="Z423" s="120" t="str">
        <f>IF(OR(Y423="",Y423=0),"",IF(ISERROR(VLOOKUP(Y423+0,Tabell11[[#All],[SMB rabatt]],1,0)),Y423,""))</f>
        <v/>
      </c>
      <c r="AC423" s="120" t="str">
        <f>IF(OR(AB423="",AB423=0),"",IF(ISERROR(VLOOKUP(AB423+0,Tabell12[[#All],[Størrelsesparameter]],1,0)),AB423,""))</f>
        <v/>
      </c>
    </row>
    <row r="424" spans="3:29" ht="14.5">
      <c r="C424" s="8">
        <v>35160</v>
      </c>
      <c r="D424" s="8"/>
      <c r="E424" s="8"/>
      <c r="F424" s="8"/>
      <c r="G424" s="8"/>
      <c r="H424" s="8"/>
      <c r="I424" s="8"/>
      <c r="J424" s="8"/>
      <c r="K424" s="8"/>
      <c r="N424" s="120" t="str">
        <f>IF(OR(M424="",M424=0),"",IF(ISERROR(VLOOKUP(M424+0,Tabell16[[#All],[Sektorkode]],1,0)),M424,""))</f>
        <v/>
      </c>
      <c r="Q424" s="120" t="str">
        <f>IF(OR(P424="",P424=0),"",IF(ISERROR(VLOOKUP(P424+0,Tabell3[[#All],[Næringskode]],1,0)),P424,""))</f>
        <v/>
      </c>
      <c r="T424" s="120" t="str">
        <f>IF(OR(S424="",S424=0),"",IF(ISERROR(VLOOKUP(S424+0,Tabell8[[#All],[Hovedtype sikkerhet (kategori 1 – 6)]],1,0)),S424,""))</f>
        <v/>
      </c>
      <c r="W424" s="120" t="str">
        <f>IF(OR(V424="",V424=0),"",IF(ISERROR(VLOOKUP(V424+0,Tabell10[[#All],[Segment næringseiendomsengasjementer]],1,0)),V424,""))</f>
        <v/>
      </c>
      <c r="Z424" s="120" t="str">
        <f>IF(OR(Y424="",Y424=0),"",IF(ISERROR(VLOOKUP(Y424+0,Tabell11[[#All],[SMB rabatt]],1,0)),Y424,""))</f>
        <v/>
      </c>
      <c r="AC424" s="120" t="str">
        <f>IF(OR(AB424="",AB424=0),"",IF(ISERROR(VLOOKUP(AB424+0,Tabell12[[#All],[Størrelsesparameter]],1,0)),AB424,""))</f>
        <v/>
      </c>
    </row>
    <row r="425" spans="3:29" ht="14.5">
      <c r="C425" s="8">
        <v>35160</v>
      </c>
      <c r="D425" s="8"/>
      <c r="E425" s="8"/>
      <c r="F425" s="8"/>
      <c r="G425" s="8"/>
      <c r="H425" s="8"/>
      <c r="I425" s="8"/>
      <c r="J425" s="8"/>
      <c r="K425" s="8"/>
      <c r="N425" s="120" t="str">
        <f>IF(OR(M425="",M425=0),"",IF(ISERROR(VLOOKUP(M425+0,Tabell16[[#All],[Sektorkode]],1,0)),M425,""))</f>
        <v/>
      </c>
      <c r="Q425" s="120" t="str">
        <f>IF(OR(P425="",P425=0),"",IF(ISERROR(VLOOKUP(P425+0,Tabell3[[#All],[Næringskode]],1,0)),P425,""))</f>
        <v/>
      </c>
      <c r="T425" s="120" t="str">
        <f>IF(OR(S425="",S425=0),"",IF(ISERROR(VLOOKUP(S425+0,Tabell8[[#All],[Hovedtype sikkerhet (kategori 1 – 6)]],1,0)),S425,""))</f>
        <v/>
      </c>
      <c r="W425" s="120" t="str">
        <f>IF(OR(V425="",V425=0),"",IF(ISERROR(VLOOKUP(V425+0,Tabell10[[#All],[Segment næringseiendomsengasjementer]],1,0)),V425,""))</f>
        <v/>
      </c>
      <c r="Z425" s="120" t="str">
        <f>IF(OR(Y425="",Y425=0),"",IF(ISERROR(VLOOKUP(Y425+0,Tabell11[[#All],[SMB rabatt]],1,0)),Y425,""))</f>
        <v/>
      </c>
      <c r="AC425" s="120" t="str">
        <f>IF(OR(AB425="",AB425=0),"",IF(ISERROR(VLOOKUP(AB425+0,Tabell12[[#All],[Størrelsesparameter]],1,0)),AB425,""))</f>
        <v/>
      </c>
    </row>
    <row r="426" spans="3:29" ht="14.5">
      <c r="C426" s="8">
        <v>35210</v>
      </c>
      <c r="D426" s="8"/>
      <c r="E426" s="8"/>
      <c r="F426" s="8"/>
      <c r="G426" s="8"/>
      <c r="H426" s="8"/>
      <c r="I426" s="8"/>
      <c r="J426" s="8"/>
      <c r="K426" s="8"/>
      <c r="N426" s="120" t="str">
        <f>IF(OR(M426="",M426=0),"",IF(ISERROR(VLOOKUP(M426+0,Tabell16[[#All],[Sektorkode]],1,0)),M426,""))</f>
        <v/>
      </c>
      <c r="Q426" s="120" t="str">
        <f>IF(OR(P426="",P426=0),"",IF(ISERROR(VLOOKUP(P426+0,Tabell3[[#All],[Næringskode]],1,0)),P426,""))</f>
        <v/>
      </c>
      <c r="T426" s="120" t="str">
        <f>IF(OR(S426="",S426=0),"",IF(ISERROR(VLOOKUP(S426+0,Tabell8[[#All],[Hovedtype sikkerhet (kategori 1 – 6)]],1,0)),S426,""))</f>
        <v/>
      </c>
      <c r="W426" s="120" t="str">
        <f>IF(OR(V426="",V426=0),"",IF(ISERROR(VLOOKUP(V426+0,Tabell10[[#All],[Segment næringseiendomsengasjementer]],1,0)),V426,""))</f>
        <v/>
      </c>
      <c r="Z426" s="120" t="str">
        <f>IF(OR(Y426="",Y426=0),"",IF(ISERROR(VLOOKUP(Y426+0,Tabell11[[#All],[SMB rabatt]],1,0)),Y426,""))</f>
        <v/>
      </c>
      <c r="AC426" s="120" t="str">
        <f>IF(OR(AB426="",AB426=0),"",IF(ISERROR(VLOOKUP(AB426+0,Tabell12[[#All],[Størrelsesparameter]],1,0)),AB426,""))</f>
        <v/>
      </c>
    </row>
    <row r="427" spans="3:29" ht="14.5">
      <c r="C427" s="8">
        <v>35210</v>
      </c>
      <c r="D427" s="8"/>
      <c r="E427" s="8"/>
      <c r="F427" s="8"/>
      <c r="G427" s="8"/>
      <c r="H427" s="8"/>
      <c r="I427" s="8"/>
      <c r="J427" s="8"/>
      <c r="K427" s="8"/>
      <c r="N427" s="120" t="str">
        <f>IF(OR(M427="",M427=0),"",IF(ISERROR(VLOOKUP(M427+0,Tabell16[[#All],[Sektorkode]],1,0)),M427,""))</f>
        <v/>
      </c>
      <c r="Q427" s="120" t="str">
        <f>IF(OR(P427="",P427=0),"",IF(ISERROR(VLOOKUP(P427+0,Tabell3[[#All],[Næringskode]],1,0)),P427,""))</f>
        <v/>
      </c>
      <c r="T427" s="120" t="str">
        <f>IF(OR(S427="",S427=0),"",IF(ISERROR(VLOOKUP(S427+0,Tabell8[[#All],[Hovedtype sikkerhet (kategori 1 – 6)]],1,0)),S427,""))</f>
        <v/>
      </c>
      <c r="W427" s="120" t="str">
        <f>IF(OR(V427="",V427=0),"",IF(ISERROR(VLOOKUP(V427+0,Tabell10[[#All],[Segment næringseiendomsengasjementer]],1,0)),V427,""))</f>
        <v/>
      </c>
      <c r="Z427" s="120" t="str">
        <f>IF(OR(Y427="",Y427=0),"",IF(ISERROR(VLOOKUP(Y427+0,Tabell11[[#All],[SMB rabatt]],1,0)),Y427,""))</f>
        <v/>
      </c>
      <c r="AC427" s="120" t="str">
        <f>IF(OR(AB427="",AB427=0),"",IF(ISERROR(VLOOKUP(AB427+0,Tabell12[[#All],[Størrelsesparameter]],1,0)),AB427,""))</f>
        <v/>
      </c>
    </row>
    <row r="428" spans="3:29" ht="14.5">
      <c r="C428" s="8">
        <v>35220</v>
      </c>
      <c r="D428" s="8"/>
      <c r="E428" s="8"/>
      <c r="F428" s="8"/>
      <c r="G428" s="8"/>
      <c r="H428" s="8"/>
      <c r="I428" s="8"/>
      <c r="J428" s="8"/>
      <c r="K428" s="8"/>
      <c r="N428" s="120" t="str">
        <f>IF(OR(M428="",M428=0),"",IF(ISERROR(VLOOKUP(M428+0,Tabell16[[#All],[Sektorkode]],1,0)),M428,""))</f>
        <v/>
      </c>
      <c r="Q428" s="120" t="str">
        <f>IF(OR(P428="",P428=0),"",IF(ISERROR(VLOOKUP(P428+0,Tabell3[[#All],[Næringskode]],1,0)),P428,""))</f>
        <v/>
      </c>
      <c r="T428" s="120" t="str">
        <f>IF(OR(S428="",S428=0),"",IF(ISERROR(VLOOKUP(S428+0,Tabell8[[#All],[Hovedtype sikkerhet (kategori 1 – 6)]],1,0)),S428,""))</f>
        <v/>
      </c>
      <c r="W428" s="120" t="str">
        <f>IF(OR(V428="",V428=0),"",IF(ISERROR(VLOOKUP(V428+0,Tabell10[[#All],[Segment næringseiendomsengasjementer]],1,0)),V428,""))</f>
        <v/>
      </c>
      <c r="Z428" s="120" t="str">
        <f>IF(OR(Y428="",Y428=0),"",IF(ISERROR(VLOOKUP(Y428+0,Tabell11[[#All],[SMB rabatt]],1,0)),Y428,""))</f>
        <v/>
      </c>
      <c r="AC428" s="120" t="str">
        <f>IF(OR(AB428="",AB428=0),"",IF(ISERROR(VLOOKUP(AB428+0,Tabell12[[#All],[Størrelsesparameter]],1,0)),AB428,""))</f>
        <v/>
      </c>
    </row>
    <row r="429" spans="3:29" ht="14.5">
      <c r="C429" s="8">
        <v>35230</v>
      </c>
      <c r="D429" s="8"/>
      <c r="E429" s="8"/>
      <c r="F429" s="8"/>
      <c r="G429" s="8"/>
      <c r="H429" s="8"/>
      <c r="I429" s="8"/>
      <c r="J429" s="8"/>
      <c r="K429" s="8"/>
      <c r="N429" s="120" t="str">
        <f>IF(OR(M429="",M429=0),"",IF(ISERROR(VLOOKUP(M429+0,Tabell16[[#All],[Sektorkode]],1,0)),M429,""))</f>
        <v/>
      </c>
      <c r="Q429" s="120" t="str">
        <f>IF(OR(P429="",P429=0),"",IF(ISERROR(VLOOKUP(P429+0,Tabell3[[#All],[Næringskode]],1,0)),P429,""))</f>
        <v/>
      </c>
      <c r="T429" s="120" t="str">
        <f>IF(OR(S429="",S429=0),"",IF(ISERROR(VLOOKUP(S429+0,Tabell8[[#All],[Hovedtype sikkerhet (kategori 1 – 6)]],1,0)),S429,""))</f>
        <v/>
      </c>
      <c r="W429" s="120" t="str">
        <f>IF(OR(V429="",V429=0),"",IF(ISERROR(VLOOKUP(V429+0,Tabell10[[#All],[Segment næringseiendomsengasjementer]],1,0)),V429,""))</f>
        <v/>
      </c>
      <c r="Z429" s="120" t="str">
        <f>IF(OR(Y429="",Y429=0),"",IF(ISERROR(VLOOKUP(Y429+0,Tabell11[[#All],[SMB rabatt]],1,0)),Y429,""))</f>
        <v/>
      </c>
      <c r="AC429" s="120" t="str">
        <f>IF(OR(AB429="",AB429=0),"",IF(ISERROR(VLOOKUP(AB429+0,Tabell12[[#All],[Størrelsesparameter]],1,0)),AB429,""))</f>
        <v/>
      </c>
    </row>
    <row r="430" spans="3:29" ht="14.5">
      <c r="C430" s="8">
        <v>35240</v>
      </c>
      <c r="D430" s="8"/>
      <c r="E430" s="8"/>
      <c r="F430" s="8"/>
      <c r="G430" s="8"/>
      <c r="H430" s="8"/>
      <c r="I430" s="8"/>
      <c r="J430" s="8"/>
      <c r="K430" s="8"/>
      <c r="N430" s="120" t="str">
        <f>IF(OR(M430="",M430=0),"",IF(ISERROR(VLOOKUP(M430+0,Tabell16[[#All],[Sektorkode]],1,0)),M430,""))</f>
        <v/>
      </c>
      <c r="Q430" s="120" t="str">
        <f>IF(OR(P430="",P430=0),"",IF(ISERROR(VLOOKUP(P430+0,Tabell3[[#All],[Næringskode]],1,0)),P430,""))</f>
        <v/>
      </c>
      <c r="T430" s="120" t="str">
        <f>IF(OR(S430="",S430=0),"",IF(ISERROR(VLOOKUP(S430+0,Tabell8[[#All],[Hovedtype sikkerhet (kategori 1 – 6)]],1,0)),S430,""))</f>
        <v/>
      </c>
      <c r="W430" s="120" t="str">
        <f>IF(OR(V430="",V430=0),"",IF(ISERROR(VLOOKUP(V430+0,Tabell10[[#All],[Segment næringseiendomsengasjementer]],1,0)),V430,""))</f>
        <v/>
      </c>
      <c r="Z430" s="120" t="str">
        <f>IF(OR(Y430="",Y430=0),"",IF(ISERROR(VLOOKUP(Y430+0,Tabell11[[#All],[SMB rabatt]],1,0)),Y430,""))</f>
        <v/>
      </c>
      <c r="AC430" s="120" t="str">
        <f>IF(OR(AB430="",AB430=0),"",IF(ISERROR(VLOOKUP(AB430+0,Tabell12[[#All],[Størrelsesparameter]],1,0)),AB430,""))</f>
        <v/>
      </c>
    </row>
    <row r="431" spans="3:29" ht="14.5">
      <c r="C431" s="8">
        <v>35300</v>
      </c>
      <c r="D431" s="8"/>
      <c r="E431" s="8"/>
      <c r="F431" s="8"/>
      <c r="G431" s="8"/>
      <c r="H431" s="8"/>
      <c r="I431" s="8"/>
      <c r="J431" s="8"/>
      <c r="K431" s="8"/>
      <c r="N431" s="120" t="str">
        <f>IF(OR(M431="",M431=0),"",IF(ISERROR(VLOOKUP(M431+0,Tabell16[[#All],[Sektorkode]],1,0)),M431,""))</f>
        <v/>
      </c>
      <c r="Q431" s="120" t="str">
        <f>IF(OR(P431="",P431=0),"",IF(ISERROR(VLOOKUP(P431+0,Tabell3[[#All],[Næringskode]],1,0)),P431,""))</f>
        <v/>
      </c>
      <c r="T431" s="120" t="str">
        <f>IF(OR(S431="",S431=0),"",IF(ISERROR(VLOOKUP(S431+0,Tabell8[[#All],[Hovedtype sikkerhet (kategori 1 – 6)]],1,0)),S431,""))</f>
        <v/>
      </c>
      <c r="W431" s="120" t="str">
        <f>IF(OR(V431="",V431=0),"",IF(ISERROR(VLOOKUP(V431+0,Tabell10[[#All],[Segment næringseiendomsengasjementer]],1,0)),V431,""))</f>
        <v/>
      </c>
      <c r="Z431" s="120" t="str">
        <f>IF(OR(Y431="",Y431=0),"",IF(ISERROR(VLOOKUP(Y431+0,Tabell11[[#All],[SMB rabatt]],1,0)),Y431,""))</f>
        <v/>
      </c>
      <c r="AC431" s="120" t="str">
        <f>IF(OR(AB431="",AB431=0),"",IF(ISERROR(VLOOKUP(AB431+0,Tabell12[[#All],[Størrelsesparameter]],1,0)),AB431,""))</f>
        <v/>
      </c>
    </row>
    <row r="432" spans="3:29" ht="14.5">
      <c r="C432" s="8">
        <v>35400</v>
      </c>
      <c r="D432" s="8"/>
      <c r="E432" s="8"/>
      <c r="F432" s="8"/>
      <c r="G432" s="8"/>
      <c r="H432" s="8"/>
      <c r="I432" s="8"/>
      <c r="J432" s="8"/>
      <c r="K432" s="8"/>
      <c r="N432" s="120" t="str">
        <f>IF(OR(M432="",M432=0),"",IF(ISERROR(VLOOKUP(M432+0,Tabell16[[#All],[Sektorkode]],1,0)),M432,""))</f>
        <v/>
      </c>
      <c r="Q432" s="120" t="str">
        <f>IF(OR(P432="",P432=0),"",IF(ISERROR(VLOOKUP(P432+0,Tabell3[[#All],[Næringskode]],1,0)),P432,""))</f>
        <v/>
      </c>
      <c r="T432" s="120" t="str">
        <f>IF(OR(S432="",S432=0),"",IF(ISERROR(VLOOKUP(S432+0,Tabell8[[#All],[Hovedtype sikkerhet (kategori 1 – 6)]],1,0)),S432,""))</f>
        <v/>
      </c>
      <c r="W432" s="120" t="str">
        <f>IF(OR(V432="",V432=0),"",IF(ISERROR(VLOOKUP(V432+0,Tabell10[[#All],[Segment næringseiendomsengasjementer]],1,0)),V432,""))</f>
        <v/>
      </c>
      <c r="Z432" s="120" t="str">
        <f>IF(OR(Y432="",Y432=0),"",IF(ISERROR(VLOOKUP(Y432+0,Tabell11[[#All],[SMB rabatt]],1,0)),Y432,""))</f>
        <v/>
      </c>
      <c r="AC432" s="120" t="str">
        <f>IF(OR(AB432="",AB432=0),"",IF(ISERROR(VLOOKUP(AB432+0,Tabell12[[#All],[Størrelsesparameter]],1,0)),AB432,""))</f>
        <v/>
      </c>
    </row>
    <row r="433" spans="3:29" ht="14.5">
      <c r="C433" s="8">
        <v>35400</v>
      </c>
      <c r="D433" s="8"/>
      <c r="E433" s="8"/>
      <c r="F433" s="8"/>
      <c r="G433" s="8"/>
      <c r="H433" s="8"/>
      <c r="I433" s="8"/>
      <c r="J433" s="8"/>
      <c r="K433" s="8"/>
      <c r="N433" s="120" t="str">
        <f>IF(OR(M433="",M433=0),"",IF(ISERROR(VLOOKUP(M433+0,Tabell16[[#All],[Sektorkode]],1,0)),M433,""))</f>
        <v/>
      </c>
      <c r="Q433" s="120" t="str">
        <f>IF(OR(P433="",P433=0),"",IF(ISERROR(VLOOKUP(P433+0,Tabell3[[#All],[Næringskode]],1,0)),P433,""))</f>
        <v/>
      </c>
      <c r="T433" s="120" t="str">
        <f>IF(OR(S433="",S433=0),"",IF(ISERROR(VLOOKUP(S433+0,Tabell8[[#All],[Hovedtype sikkerhet (kategori 1 – 6)]],1,0)),S433,""))</f>
        <v/>
      </c>
      <c r="W433" s="120" t="str">
        <f>IF(OR(V433="",V433=0),"",IF(ISERROR(VLOOKUP(V433+0,Tabell10[[#All],[Segment næringseiendomsengasjementer]],1,0)),V433,""))</f>
        <v/>
      </c>
      <c r="Z433" s="120" t="str">
        <f>IF(OR(Y433="",Y433=0),"",IF(ISERROR(VLOOKUP(Y433+0,Tabell11[[#All],[SMB rabatt]],1,0)),Y433,""))</f>
        <v/>
      </c>
      <c r="AC433" s="120" t="str">
        <f>IF(OR(AB433="",AB433=0),"",IF(ISERROR(VLOOKUP(AB433+0,Tabell12[[#All],[Størrelsesparameter]],1,0)),AB433,""))</f>
        <v/>
      </c>
    </row>
    <row r="434" spans="3:29" ht="14.5">
      <c r="C434" s="8">
        <v>36000</v>
      </c>
      <c r="D434" s="8"/>
      <c r="E434" s="8"/>
      <c r="F434" s="8"/>
      <c r="G434" s="8"/>
      <c r="H434" s="8"/>
      <c r="I434" s="8"/>
      <c r="J434" s="8"/>
      <c r="K434" s="8"/>
      <c r="N434" s="120" t="str">
        <f>IF(OR(M434="",M434=0),"",IF(ISERROR(VLOOKUP(M434+0,Tabell16[[#All],[Sektorkode]],1,0)),M434,""))</f>
        <v/>
      </c>
      <c r="Q434" s="120" t="str">
        <f>IF(OR(P434="",P434=0),"",IF(ISERROR(VLOOKUP(P434+0,Tabell3[[#All],[Næringskode]],1,0)),P434,""))</f>
        <v/>
      </c>
      <c r="T434" s="120" t="str">
        <f>IF(OR(S434="",S434=0),"",IF(ISERROR(VLOOKUP(S434+0,Tabell8[[#All],[Hovedtype sikkerhet (kategori 1 – 6)]],1,0)),S434,""))</f>
        <v/>
      </c>
      <c r="W434" s="120" t="str">
        <f>IF(OR(V434="",V434=0),"",IF(ISERROR(VLOOKUP(V434+0,Tabell10[[#All],[Segment næringseiendomsengasjementer]],1,0)),V434,""))</f>
        <v/>
      </c>
      <c r="Z434" s="120" t="str">
        <f>IF(OR(Y434="",Y434=0),"",IF(ISERROR(VLOOKUP(Y434+0,Tabell11[[#All],[SMB rabatt]],1,0)),Y434,""))</f>
        <v/>
      </c>
      <c r="AC434" s="120" t="str">
        <f>IF(OR(AB434="",AB434=0),"",IF(ISERROR(VLOOKUP(AB434+0,Tabell12[[#All],[Størrelsesparameter]],1,0)),AB434,""))</f>
        <v/>
      </c>
    </row>
    <row r="435" spans="3:29" ht="14.5">
      <c r="C435" s="8">
        <v>37000</v>
      </c>
      <c r="D435" s="8"/>
      <c r="E435" s="8"/>
      <c r="F435" s="8"/>
      <c r="G435" s="8"/>
      <c r="H435" s="8"/>
      <c r="I435" s="8"/>
      <c r="J435" s="8"/>
      <c r="K435" s="8"/>
      <c r="N435" s="120" t="str">
        <f>IF(OR(M435="",M435=0),"",IF(ISERROR(VLOOKUP(M435+0,Tabell16[[#All],[Sektorkode]],1,0)),M435,""))</f>
        <v/>
      </c>
      <c r="Q435" s="120" t="str">
        <f>IF(OR(P435="",P435=0),"",IF(ISERROR(VLOOKUP(P435+0,Tabell3[[#All],[Næringskode]],1,0)),P435,""))</f>
        <v/>
      </c>
      <c r="T435" s="120" t="str">
        <f>IF(OR(S435="",S435=0),"",IF(ISERROR(VLOOKUP(S435+0,Tabell8[[#All],[Hovedtype sikkerhet (kategori 1 – 6)]],1,0)),S435,""))</f>
        <v/>
      </c>
      <c r="W435" s="120" t="str">
        <f>IF(OR(V435="",V435=0),"",IF(ISERROR(VLOOKUP(V435+0,Tabell10[[#All],[Segment næringseiendomsengasjementer]],1,0)),V435,""))</f>
        <v/>
      </c>
      <c r="Z435" s="120" t="str">
        <f>IF(OR(Y435="",Y435=0),"",IF(ISERROR(VLOOKUP(Y435+0,Tabell11[[#All],[SMB rabatt]],1,0)),Y435,""))</f>
        <v/>
      </c>
      <c r="AC435" s="120" t="str">
        <f>IF(OR(AB435="",AB435=0),"",IF(ISERROR(VLOOKUP(AB435+0,Tabell12[[#All],[Størrelsesparameter]],1,0)),AB435,""))</f>
        <v/>
      </c>
    </row>
    <row r="436" spans="3:29" ht="14.5">
      <c r="C436" s="8">
        <v>38110</v>
      </c>
      <c r="D436" s="8"/>
      <c r="E436" s="8"/>
      <c r="F436" s="8"/>
      <c r="G436" s="8"/>
      <c r="H436" s="8"/>
      <c r="I436" s="8"/>
      <c r="J436" s="8"/>
      <c r="K436" s="8"/>
      <c r="N436" s="120" t="str">
        <f>IF(OR(M436="",M436=0),"",IF(ISERROR(VLOOKUP(M436+0,Tabell16[[#All],[Sektorkode]],1,0)),M436,""))</f>
        <v/>
      </c>
      <c r="Q436" s="120" t="str">
        <f>IF(OR(P436="",P436=0),"",IF(ISERROR(VLOOKUP(P436+0,Tabell3[[#All],[Næringskode]],1,0)),P436,""))</f>
        <v/>
      </c>
      <c r="T436" s="120" t="str">
        <f>IF(OR(S436="",S436=0),"",IF(ISERROR(VLOOKUP(S436+0,Tabell8[[#All],[Hovedtype sikkerhet (kategori 1 – 6)]],1,0)),S436,""))</f>
        <v/>
      </c>
      <c r="W436" s="120" t="str">
        <f>IF(OR(V436="",V436=0),"",IF(ISERROR(VLOOKUP(V436+0,Tabell10[[#All],[Segment næringseiendomsengasjementer]],1,0)),V436,""))</f>
        <v/>
      </c>
      <c r="Z436" s="120" t="str">
        <f>IF(OR(Y436="",Y436=0),"",IF(ISERROR(VLOOKUP(Y436+0,Tabell11[[#All],[SMB rabatt]],1,0)),Y436,""))</f>
        <v/>
      </c>
      <c r="AC436" s="120" t="str">
        <f>IF(OR(AB436="",AB436=0),"",IF(ISERROR(VLOOKUP(AB436+0,Tabell12[[#All],[Størrelsesparameter]],1,0)),AB436,""))</f>
        <v/>
      </c>
    </row>
    <row r="437" spans="3:29" ht="14.5">
      <c r="C437" s="8">
        <v>38120</v>
      </c>
      <c r="D437" s="8"/>
      <c r="E437" s="8"/>
      <c r="F437" s="8"/>
      <c r="G437" s="8"/>
      <c r="H437" s="8"/>
      <c r="I437" s="8"/>
      <c r="J437" s="8"/>
      <c r="K437" s="8"/>
      <c r="N437" s="120" t="str">
        <f>IF(OR(M437="",M437=0),"",IF(ISERROR(VLOOKUP(M437+0,Tabell16[[#All],[Sektorkode]],1,0)),M437,""))</f>
        <v/>
      </c>
      <c r="Q437" s="120" t="str">
        <f>IF(OR(P437="",P437=0),"",IF(ISERROR(VLOOKUP(P437+0,Tabell3[[#All],[Næringskode]],1,0)),P437,""))</f>
        <v/>
      </c>
      <c r="T437" s="120" t="str">
        <f>IF(OR(S437="",S437=0),"",IF(ISERROR(VLOOKUP(S437+0,Tabell8[[#All],[Hovedtype sikkerhet (kategori 1 – 6)]],1,0)),S437,""))</f>
        <v/>
      </c>
      <c r="W437" s="120" t="str">
        <f>IF(OR(V437="",V437=0),"",IF(ISERROR(VLOOKUP(V437+0,Tabell10[[#All],[Segment næringseiendomsengasjementer]],1,0)),V437,""))</f>
        <v/>
      </c>
      <c r="Z437" s="120" t="str">
        <f>IF(OR(Y437="",Y437=0),"",IF(ISERROR(VLOOKUP(Y437+0,Tabell11[[#All],[SMB rabatt]],1,0)),Y437,""))</f>
        <v/>
      </c>
      <c r="AC437" s="120" t="str">
        <f>IF(OR(AB437="",AB437=0),"",IF(ISERROR(VLOOKUP(AB437+0,Tabell12[[#All],[Størrelsesparameter]],1,0)),AB437,""))</f>
        <v/>
      </c>
    </row>
    <row r="438" spans="3:29" ht="14.5">
      <c r="C438" s="8">
        <v>38210</v>
      </c>
      <c r="D438" s="8"/>
      <c r="E438" s="8"/>
      <c r="F438" s="8"/>
      <c r="G438" s="8"/>
      <c r="H438" s="8"/>
      <c r="I438" s="8"/>
      <c r="J438" s="8"/>
      <c r="K438" s="8"/>
      <c r="N438" s="120" t="str">
        <f>IF(OR(M438="",M438=0),"",IF(ISERROR(VLOOKUP(M438+0,Tabell16[[#All],[Sektorkode]],1,0)),M438,""))</f>
        <v/>
      </c>
      <c r="Q438" s="120" t="str">
        <f>IF(OR(P438="",P438=0),"",IF(ISERROR(VLOOKUP(P438+0,Tabell3[[#All],[Næringskode]],1,0)),P438,""))</f>
        <v/>
      </c>
      <c r="T438" s="120" t="str">
        <f>IF(OR(S438="",S438=0),"",IF(ISERROR(VLOOKUP(S438+0,Tabell8[[#All],[Hovedtype sikkerhet (kategori 1 – 6)]],1,0)),S438,""))</f>
        <v/>
      </c>
      <c r="W438" s="120" t="str">
        <f>IF(OR(V438="",V438=0),"",IF(ISERROR(VLOOKUP(V438+0,Tabell10[[#All],[Segment næringseiendomsengasjementer]],1,0)),V438,""))</f>
        <v/>
      </c>
      <c r="Z438" s="120" t="str">
        <f>IF(OR(Y438="",Y438=0),"",IF(ISERROR(VLOOKUP(Y438+0,Tabell11[[#All],[SMB rabatt]],1,0)),Y438,""))</f>
        <v/>
      </c>
      <c r="AC438" s="120" t="str">
        <f>IF(OR(AB438="",AB438=0),"",IF(ISERROR(VLOOKUP(AB438+0,Tabell12[[#All],[Størrelsesparameter]],1,0)),AB438,""))</f>
        <v/>
      </c>
    </row>
    <row r="439" spans="3:29" ht="14.5">
      <c r="C439" s="8">
        <v>38210</v>
      </c>
      <c r="D439" s="8"/>
      <c r="E439" s="8"/>
      <c r="F439" s="8"/>
      <c r="G439" s="8"/>
      <c r="H439" s="8"/>
      <c r="I439" s="8"/>
      <c r="J439" s="8"/>
      <c r="K439" s="8"/>
      <c r="N439" s="120" t="str">
        <f>IF(OR(M439="",M439=0),"",IF(ISERROR(VLOOKUP(M439+0,Tabell16[[#All],[Sektorkode]],1,0)),M439,""))</f>
        <v/>
      </c>
      <c r="Q439" s="120" t="str">
        <f>IF(OR(P439="",P439=0),"",IF(ISERROR(VLOOKUP(P439+0,Tabell3[[#All],[Næringskode]],1,0)),P439,""))</f>
        <v/>
      </c>
      <c r="T439" s="120" t="str">
        <f>IF(OR(S439="",S439=0),"",IF(ISERROR(VLOOKUP(S439+0,Tabell8[[#All],[Hovedtype sikkerhet (kategori 1 – 6)]],1,0)),S439,""))</f>
        <v/>
      </c>
      <c r="W439" s="120" t="str">
        <f>IF(OR(V439="",V439=0),"",IF(ISERROR(VLOOKUP(V439+0,Tabell10[[#All],[Segment næringseiendomsengasjementer]],1,0)),V439,""))</f>
        <v/>
      </c>
      <c r="Z439" s="120" t="str">
        <f>IF(OR(Y439="",Y439=0),"",IF(ISERROR(VLOOKUP(Y439+0,Tabell11[[#All],[SMB rabatt]],1,0)),Y439,""))</f>
        <v/>
      </c>
      <c r="AC439" s="120" t="str">
        <f>IF(OR(AB439="",AB439=0),"",IF(ISERROR(VLOOKUP(AB439+0,Tabell12[[#All],[Størrelsesparameter]],1,0)),AB439,""))</f>
        <v/>
      </c>
    </row>
    <row r="440" spans="3:29" ht="14.5">
      <c r="C440" s="8">
        <v>38210</v>
      </c>
      <c r="D440" s="8"/>
      <c r="E440" s="8"/>
      <c r="F440" s="8"/>
      <c r="G440" s="8"/>
      <c r="H440" s="8"/>
      <c r="I440" s="8"/>
      <c r="J440" s="8"/>
      <c r="K440" s="8"/>
      <c r="N440" s="120" t="str">
        <f>IF(OR(M440="",M440=0),"",IF(ISERROR(VLOOKUP(M440+0,Tabell16[[#All],[Sektorkode]],1,0)),M440,""))</f>
        <v/>
      </c>
      <c r="Q440" s="120" t="str">
        <f>IF(OR(P440="",P440=0),"",IF(ISERROR(VLOOKUP(P440+0,Tabell3[[#All],[Næringskode]],1,0)),P440,""))</f>
        <v/>
      </c>
      <c r="T440" s="120" t="str">
        <f>IF(OR(S440="",S440=0),"",IF(ISERROR(VLOOKUP(S440+0,Tabell8[[#All],[Hovedtype sikkerhet (kategori 1 – 6)]],1,0)),S440,""))</f>
        <v/>
      </c>
      <c r="W440" s="120" t="str">
        <f>IF(OR(V440="",V440=0),"",IF(ISERROR(VLOOKUP(V440+0,Tabell10[[#All],[Segment næringseiendomsengasjementer]],1,0)),V440,""))</f>
        <v/>
      </c>
      <c r="Z440" s="120" t="str">
        <f>IF(OR(Y440="",Y440=0),"",IF(ISERROR(VLOOKUP(Y440+0,Tabell11[[#All],[SMB rabatt]],1,0)),Y440,""))</f>
        <v/>
      </c>
      <c r="AC440" s="120" t="str">
        <f>IF(OR(AB440="",AB440=0),"",IF(ISERROR(VLOOKUP(AB440+0,Tabell12[[#All],[Størrelsesparameter]],1,0)),AB440,""))</f>
        <v/>
      </c>
    </row>
    <row r="441" spans="3:29" ht="14.5">
      <c r="C441" s="8">
        <v>38220</v>
      </c>
      <c r="D441" s="8"/>
      <c r="E441" s="8"/>
      <c r="F441" s="8"/>
      <c r="G441" s="8"/>
      <c r="H441" s="8"/>
      <c r="I441" s="8"/>
      <c r="J441" s="8"/>
      <c r="K441" s="8"/>
      <c r="N441" s="120" t="str">
        <f>IF(OR(M441="",M441=0),"",IF(ISERROR(VLOOKUP(M441+0,Tabell16[[#All],[Sektorkode]],1,0)),M441,""))</f>
        <v/>
      </c>
      <c r="Q441" s="120" t="str">
        <f>IF(OR(P441="",P441=0),"",IF(ISERROR(VLOOKUP(P441+0,Tabell3[[#All],[Næringskode]],1,0)),P441,""))</f>
        <v/>
      </c>
      <c r="T441" s="120" t="str">
        <f>IF(OR(S441="",S441=0),"",IF(ISERROR(VLOOKUP(S441+0,Tabell8[[#All],[Hovedtype sikkerhet (kategori 1 – 6)]],1,0)),S441,""))</f>
        <v/>
      </c>
      <c r="W441" s="120" t="str">
        <f>IF(OR(V441="",V441=0),"",IF(ISERROR(VLOOKUP(V441+0,Tabell10[[#All],[Segment næringseiendomsengasjementer]],1,0)),V441,""))</f>
        <v/>
      </c>
      <c r="Z441" s="120" t="str">
        <f>IF(OR(Y441="",Y441=0),"",IF(ISERROR(VLOOKUP(Y441+0,Tabell11[[#All],[SMB rabatt]],1,0)),Y441,""))</f>
        <v/>
      </c>
      <c r="AC441" s="120" t="str">
        <f>IF(OR(AB441="",AB441=0),"",IF(ISERROR(VLOOKUP(AB441+0,Tabell12[[#All],[Størrelsesparameter]],1,0)),AB441,""))</f>
        <v/>
      </c>
    </row>
    <row r="442" spans="3:29" ht="14.5">
      <c r="C442" s="8">
        <v>38220</v>
      </c>
      <c r="D442" s="8"/>
      <c r="E442" s="8"/>
      <c r="F442" s="8"/>
      <c r="G442" s="8"/>
      <c r="H442" s="8"/>
      <c r="I442" s="8"/>
      <c r="J442" s="8"/>
      <c r="K442" s="8"/>
      <c r="N442" s="120" t="str">
        <f>IF(OR(M442="",M442=0),"",IF(ISERROR(VLOOKUP(M442+0,Tabell16[[#All],[Sektorkode]],1,0)),M442,""))</f>
        <v/>
      </c>
      <c r="Q442" s="120" t="str">
        <f>IF(OR(P442="",P442=0),"",IF(ISERROR(VLOOKUP(P442+0,Tabell3[[#All],[Næringskode]],1,0)),P442,""))</f>
        <v/>
      </c>
      <c r="T442" s="120" t="str">
        <f>IF(OR(S442="",S442=0),"",IF(ISERROR(VLOOKUP(S442+0,Tabell8[[#All],[Hovedtype sikkerhet (kategori 1 – 6)]],1,0)),S442,""))</f>
        <v/>
      </c>
      <c r="W442" s="120" t="str">
        <f>IF(OR(V442="",V442=0),"",IF(ISERROR(VLOOKUP(V442+0,Tabell10[[#All],[Segment næringseiendomsengasjementer]],1,0)),V442,""))</f>
        <v/>
      </c>
      <c r="Z442" s="120" t="str">
        <f>IF(OR(Y442="",Y442=0),"",IF(ISERROR(VLOOKUP(Y442+0,Tabell11[[#All],[SMB rabatt]],1,0)),Y442,""))</f>
        <v/>
      </c>
      <c r="AC442" s="120" t="str">
        <f>IF(OR(AB442="",AB442=0),"",IF(ISERROR(VLOOKUP(AB442+0,Tabell12[[#All],[Størrelsesparameter]],1,0)),AB442,""))</f>
        <v/>
      </c>
    </row>
    <row r="443" spans="3:29" ht="14.5">
      <c r="C443" s="8">
        <v>38230</v>
      </c>
      <c r="D443" s="8"/>
      <c r="E443" s="8"/>
      <c r="F443" s="8"/>
      <c r="G443" s="8"/>
      <c r="H443" s="8"/>
      <c r="I443" s="8"/>
      <c r="J443" s="8"/>
      <c r="K443" s="8"/>
      <c r="N443" s="120" t="str">
        <f>IF(OR(M443="",M443=0),"",IF(ISERROR(VLOOKUP(M443+0,Tabell16[[#All],[Sektorkode]],1,0)),M443,""))</f>
        <v/>
      </c>
      <c r="Q443" s="120" t="str">
        <f>IF(OR(P443="",P443=0),"",IF(ISERROR(VLOOKUP(P443+0,Tabell3[[#All],[Næringskode]],1,0)),P443,""))</f>
        <v/>
      </c>
      <c r="T443" s="120" t="str">
        <f>IF(OR(S443="",S443=0),"",IF(ISERROR(VLOOKUP(S443+0,Tabell8[[#All],[Hovedtype sikkerhet (kategori 1 – 6)]],1,0)),S443,""))</f>
        <v/>
      </c>
      <c r="W443" s="120" t="str">
        <f>IF(OR(V443="",V443=0),"",IF(ISERROR(VLOOKUP(V443+0,Tabell10[[#All],[Segment næringseiendomsengasjementer]],1,0)),V443,""))</f>
        <v/>
      </c>
      <c r="Z443" s="120" t="str">
        <f>IF(OR(Y443="",Y443=0),"",IF(ISERROR(VLOOKUP(Y443+0,Tabell11[[#All],[SMB rabatt]],1,0)),Y443,""))</f>
        <v/>
      </c>
      <c r="AC443" s="120" t="str">
        <f>IF(OR(AB443="",AB443=0),"",IF(ISERROR(VLOOKUP(AB443+0,Tabell12[[#All],[Størrelsesparameter]],1,0)),AB443,""))</f>
        <v/>
      </c>
    </row>
    <row r="444" spans="3:29" ht="14.5">
      <c r="C444" s="8">
        <v>38230</v>
      </c>
      <c r="D444" s="8"/>
      <c r="E444" s="8"/>
      <c r="F444" s="8"/>
      <c r="G444" s="8"/>
      <c r="H444" s="8"/>
      <c r="I444" s="8"/>
      <c r="J444" s="8"/>
      <c r="K444" s="8"/>
      <c r="N444" s="120" t="str">
        <f>IF(OR(M444="",M444=0),"",IF(ISERROR(VLOOKUP(M444+0,Tabell16[[#All],[Sektorkode]],1,0)),M444,""))</f>
        <v/>
      </c>
      <c r="Q444" s="120" t="str">
        <f>IF(OR(P444="",P444=0),"",IF(ISERROR(VLOOKUP(P444+0,Tabell3[[#All],[Næringskode]],1,0)),P444,""))</f>
        <v/>
      </c>
      <c r="T444" s="120" t="str">
        <f>IF(OR(S444="",S444=0),"",IF(ISERROR(VLOOKUP(S444+0,Tabell8[[#All],[Hovedtype sikkerhet (kategori 1 – 6)]],1,0)),S444,""))</f>
        <v/>
      </c>
      <c r="W444" s="120" t="str">
        <f>IF(OR(V444="",V444=0),"",IF(ISERROR(VLOOKUP(V444+0,Tabell10[[#All],[Segment næringseiendomsengasjementer]],1,0)),V444,""))</f>
        <v/>
      </c>
      <c r="Z444" s="120" t="str">
        <f>IF(OR(Y444="",Y444=0),"",IF(ISERROR(VLOOKUP(Y444+0,Tabell11[[#All],[SMB rabatt]],1,0)),Y444,""))</f>
        <v/>
      </c>
      <c r="AC444" s="120" t="str">
        <f>IF(OR(AB444="",AB444=0),"",IF(ISERROR(VLOOKUP(AB444+0,Tabell12[[#All],[Størrelsesparameter]],1,0)),AB444,""))</f>
        <v/>
      </c>
    </row>
    <row r="445" spans="3:29" ht="14.5">
      <c r="C445" s="8">
        <v>38310</v>
      </c>
      <c r="D445" s="8"/>
      <c r="E445" s="8"/>
      <c r="F445" s="8"/>
      <c r="G445" s="8"/>
      <c r="H445" s="8"/>
      <c r="I445" s="8"/>
      <c r="J445" s="8"/>
      <c r="K445" s="8"/>
      <c r="N445" s="120" t="str">
        <f>IF(OR(M445="",M445=0),"",IF(ISERROR(VLOOKUP(M445+0,Tabell16[[#All],[Sektorkode]],1,0)),M445,""))</f>
        <v/>
      </c>
      <c r="Q445" s="120" t="str">
        <f>IF(OR(P445="",P445=0),"",IF(ISERROR(VLOOKUP(P445+0,Tabell3[[#All],[Næringskode]],1,0)),P445,""))</f>
        <v/>
      </c>
      <c r="T445" s="120" t="str">
        <f>IF(OR(S445="",S445=0),"",IF(ISERROR(VLOOKUP(S445+0,Tabell8[[#All],[Hovedtype sikkerhet (kategori 1 – 6)]],1,0)),S445,""))</f>
        <v/>
      </c>
      <c r="W445" s="120" t="str">
        <f>IF(OR(V445="",V445=0),"",IF(ISERROR(VLOOKUP(V445+0,Tabell10[[#All],[Segment næringseiendomsengasjementer]],1,0)),V445,""))</f>
        <v/>
      </c>
      <c r="Z445" s="120" t="str">
        <f>IF(OR(Y445="",Y445=0),"",IF(ISERROR(VLOOKUP(Y445+0,Tabell11[[#All],[SMB rabatt]],1,0)),Y445,""))</f>
        <v/>
      </c>
      <c r="AC445" s="120" t="str">
        <f>IF(OR(AB445="",AB445=0),"",IF(ISERROR(VLOOKUP(AB445+0,Tabell12[[#All],[Størrelsesparameter]],1,0)),AB445,""))</f>
        <v/>
      </c>
    </row>
    <row r="446" spans="3:29" ht="14.5">
      <c r="C446" s="8">
        <v>38310</v>
      </c>
      <c r="D446" s="8"/>
      <c r="E446" s="8"/>
      <c r="F446" s="8"/>
      <c r="G446" s="8"/>
      <c r="H446" s="8"/>
      <c r="I446" s="8"/>
      <c r="J446" s="8"/>
      <c r="K446" s="8"/>
      <c r="N446" s="120" t="str">
        <f>IF(OR(M446="",M446=0),"",IF(ISERROR(VLOOKUP(M446+0,Tabell16[[#All],[Sektorkode]],1,0)),M446,""))</f>
        <v/>
      </c>
      <c r="Q446" s="120" t="str">
        <f>IF(OR(P446="",P446=0),"",IF(ISERROR(VLOOKUP(P446+0,Tabell3[[#All],[Næringskode]],1,0)),P446,""))</f>
        <v/>
      </c>
      <c r="T446" s="120" t="str">
        <f>IF(OR(S446="",S446=0),"",IF(ISERROR(VLOOKUP(S446+0,Tabell8[[#All],[Hovedtype sikkerhet (kategori 1 – 6)]],1,0)),S446,""))</f>
        <v/>
      </c>
      <c r="W446" s="120" t="str">
        <f>IF(OR(V446="",V446=0),"",IF(ISERROR(VLOOKUP(V446+0,Tabell10[[#All],[Segment næringseiendomsengasjementer]],1,0)),V446,""))</f>
        <v/>
      </c>
      <c r="Z446" s="120" t="str">
        <f>IF(OR(Y446="",Y446=0),"",IF(ISERROR(VLOOKUP(Y446+0,Tabell11[[#All],[SMB rabatt]],1,0)),Y446,""))</f>
        <v/>
      </c>
      <c r="AC446" s="120" t="str">
        <f>IF(OR(AB446="",AB446=0),"",IF(ISERROR(VLOOKUP(AB446+0,Tabell12[[#All],[Størrelsesparameter]],1,0)),AB446,""))</f>
        <v/>
      </c>
    </row>
    <row r="447" spans="3:29" ht="14.5">
      <c r="C447" s="8">
        <v>38320</v>
      </c>
      <c r="D447" s="8"/>
      <c r="E447" s="8"/>
      <c r="F447" s="8"/>
      <c r="G447" s="8"/>
      <c r="H447" s="8"/>
      <c r="I447" s="8"/>
      <c r="J447" s="8"/>
      <c r="K447" s="8"/>
      <c r="N447" s="120" t="str">
        <f>IF(OR(M447="",M447=0),"",IF(ISERROR(VLOOKUP(M447+0,Tabell16[[#All],[Sektorkode]],1,0)),M447,""))</f>
        <v/>
      </c>
      <c r="Q447" s="120" t="str">
        <f>IF(OR(P447="",P447=0),"",IF(ISERROR(VLOOKUP(P447+0,Tabell3[[#All],[Næringskode]],1,0)),P447,""))</f>
        <v/>
      </c>
      <c r="T447" s="120" t="str">
        <f>IF(OR(S447="",S447=0),"",IF(ISERROR(VLOOKUP(S447+0,Tabell8[[#All],[Hovedtype sikkerhet (kategori 1 – 6)]],1,0)),S447,""))</f>
        <v/>
      </c>
      <c r="W447" s="120" t="str">
        <f>IF(OR(V447="",V447=0),"",IF(ISERROR(VLOOKUP(V447+0,Tabell10[[#All],[Segment næringseiendomsengasjementer]],1,0)),V447,""))</f>
        <v/>
      </c>
      <c r="Z447" s="120" t="str">
        <f>IF(OR(Y447="",Y447=0),"",IF(ISERROR(VLOOKUP(Y447+0,Tabell11[[#All],[SMB rabatt]],1,0)),Y447,""))</f>
        <v/>
      </c>
      <c r="AC447" s="120" t="str">
        <f>IF(OR(AB447="",AB447=0),"",IF(ISERROR(VLOOKUP(AB447+0,Tabell12[[#All],[Størrelsesparameter]],1,0)),AB447,""))</f>
        <v/>
      </c>
    </row>
    <row r="448" spans="3:29" ht="14.5">
      <c r="C448" s="8">
        <v>38320</v>
      </c>
      <c r="D448" s="8"/>
      <c r="E448" s="8"/>
      <c r="F448" s="8"/>
      <c r="G448" s="8"/>
      <c r="H448" s="8"/>
      <c r="I448" s="8"/>
      <c r="J448" s="8"/>
      <c r="K448" s="8"/>
      <c r="N448" s="120" t="str">
        <f>IF(OR(M448="",M448=0),"",IF(ISERROR(VLOOKUP(M448+0,Tabell16[[#All],[Sektorkode]],1,0)),M448,""))</f>
        <v/>
      </c>
      <c r="Q448" s="120" t="str">
        <f>IF(OR(P448="",P448=0),"",IF(ISERROR(VLOOKUP(P448+0,Tabell3[[#All],[Næringskode]],1,0)),P448,""))</f>
        <v/>
      </c>
      <c r="T448" s="120" t="str">
        <f>IF(OR(S448="",S448=0),"",IF(ISERROR(VLOOKUP(S448+0,Tabell8[[#All],[Hovedtype sikkerhet (kategori 1 – 6)]],1,0)),S448,""))</f>
        <v/>
      </c>
      <c r="W448" s="120" t="str">
        <f>IF(OR(V448="",V448=0),"",IF(ISERROR(VLOOKUP(V448+0,Tabell10[[#All],[Segment næringseiendomsengasjementer]],1,0)),V448,""))</f>
        <v/>
      </c>
      <c r="Z448" s="120" t="str">
        <f>IF(OR(Y448="",Y448=0),"",IF(ISERROR(VLOOKUP(Y448+0,Tabell11[[#All],[SMB rabatt]],1,0)),Y448,""))</f>
        <v/>
      </c>
      <c r="AC448" s="120" t="str">
        <f>IF(OR(AB448="",AB448=0),"",IF(ISERROR(VLOOKUP(AB448+0,Tabell12[[#All],[Størrelsesparameter]],1,0)),AB448,""))</f>
        <v/>
      </c>
    </row>
    <row r="449" spans="3:29" ht="14.5">
      <c r="C449" s="8">
        <v>38330</v>
      </c>
      <c r="D449" s="8"/>
      <c r="E449" s="8"/>
      <c r="F449" s="8"/>
      <c r="G449" s="8"/>
      <c r="H449" s="8"/>
      <c r="I449" s="8"/>
      <c r="J449" s="8"/>
      <c r="K449" s="8"/>
      <c r="N449" s="120" t="str">
        <f>IF(OR(M449="",M449=0),"",IF(ISERROR(VLOOKUP(M449+0,Tabell16[[#All],[Sektorkode]],1,0)),M449,""))</f>
        <v/>
      </c>
      <c r="Q449" s="120" t="str">
        <f>IF(OR(P449="",P449=0),"",IF(ISERROR(VLOOKUP(P449+0,Tabell3[[#All],[Næringskode]],1,0)),P449,""))</f>
        <v/>
      </c>
      <c r="T449" s="120" t="str">
        <f>IF(OR(S449="",S449=0),"",IF(ISERROR(VLOOKUP(S449+0,Tabell8[[#All],[Hovedtype sikkerhet (kategori 1 – 6)]],1,0)),S449,""))</f>
        <v/>
      </c>
      <c r="W449" s="120" t="str">
        <f>IF(OR(V449="",V449=0),"",IF(ISERROR(VLOOKUP(V449+0,Tabell10[[#All],[Segment næringseiendomsengasjementer]],1,0)),V449,""))</f>
        <v/>
      </c>
      <c r="Z449" s="120" t="str">
        <f>IF(OR(Y449="",Y449=0),"",IF(ISERROR(VLOOKUP(Y449+0,Tabell11[[#All],[SMB rabatt]],1,0)),Y449,""))</f>
        <v/>
      </c>
      <c r="AC449" s="120" t="str">
        <f>IF(OR(AB449="",AB449=0),"",IF(ISERROR(VLOOKUP(AB449+0,Tabell12[[#All],[Størrelsesparameter]],1,0)),AB449,""))</f>
        <v/>
      </c>
    </row>
    <row r="450" spans="3:29" ht="14.5">
      <c r="C450" s="8">
        <v>38330</v>
      </c>
      <c r="D450" s="8"/>
      <c r="E450" s="8"/>
      <c r="F450" s="8"/>
      <c r="G450" s="8"/>
      <c r="H450" s="8"/>
      <c r="I450" s="8"/>
      <c r="J450" s="8"/>
      <c r="K450" s="8"/>
      <c r="N450" s="120" t="str">
        <f>IF(OR(M450="",M450=0),"",IF(ISERROR(VLOOKUP(M450+0,Tabell16[[#All],[Sektorkode]],1,0)),M450,""))</f>
        <v/>
      </c>
      <c r="Q450" s="120" t="str">
        <f>IF(OR(P450="",P450=0),"",IF(ISERROR(VLOOKUP(P450+0,Tabell3[[#All],[Næringskode]],1,0)),P450,""))</f>
        <v/>
      </c>
      <c r="T450" s="120" t="str">
        <f>IF(OR(S450="",S450=0),"",IF(ISERROR(VLOOKUP(S450+0,Tabell8[[#All],[Hovedtype sikkerhet (kategori 1 – 6)]],1,0)),S450,""))</f>
        <v/>
      </c>
      <c r="W450" s="120" t="str">
        <f>IF(OR(V450="",V450=0),"",IF(ISERROR(VLOOKUP(V450+0,Tabell10[[#All],[Segment næringseiendomsengasjementer]],1,0)),V450,""))</f>
        <v/>
      </c>
      <c r="Z450" s="120" t="str">
        <f>IF(OR(Y450="",Y450=0),"",IF(ISERROR(VLOOKUP(Y450+0,Tabell11[[#All],[SMB rabatt]],1,0)),Y450,""))</f>
        <v/>
      </c>
      <c r="AC450" s="120" t="str">
        <f>IF(OR(AB450="",AB450=0),"",IF(ISERROR(VLOOKUP(AB450+0,Tabell12[[#All],[Størrelsesparameter]],1,0)),AB450,""))</f>
        <v/>
      </c>
    </row>
    <row r="451" spans="3:29" ht="14.5">
      <c r="C451" s="8">
        <v>39000</v>
      </c>
      <c r="D451" s="8"/>
      <c r="E451" s="8"/>
      <c r="F451" s="8"/>
      <c r="G451" s="8"/>
      <c r="H451" s="8"/>
      <c r="I451" s="8"/>
      <c r="J451" s="8"/>
      <c r="K451" s="8"/>
      <c r="N451" s="120" t="str">
        <f>IF(OR(M451="",M451=0),"",IF(ISERROR(VLOOKUP(M451+0,Tabell16[[#All],[Sektorkode]],1,0)),M451,""))</f>
        <v/>
      </c>
      <c r="Q451" s="120" t="str">
        <f>IF(OR(P451="",P451=0),"",IF(ISERROR(VLOOKUP(P451+0,Tabell3[[#All],[Næringskode]],1,0)),P451,""))</f>
        <v/>
      </c>
      <c r="T451" s="120" t="str">
        <f>IF(OR(S451="",S451=0),"",IF(ISERROR(VLOOKUP(S451+0,Tabell8[[#All],[Hovedtype sikkerhet (kategori 1 – 6)]],1,0)),S451,""))</f>
        <v/>
      </c>
      <c r="W451" s="120" t="str">
        <f>IF(OR(V451="",V451=0),"",IF(ISERROR(VLOOKUP(V451+0,Tabell10[[#All],[Segment næringseiendomsengasjementer]],1,0)),V451,""))</f>
        <v/>
      </c>
      <c r="Z451" s="120" t="str">
        <f>IF(OR(Y451="",Y451=0),"",IF(ISERROR(VLOOKUP(Y451+0,Tabell11[[#All],[SMB rabatt]],1,0)),Y451,""))</f>
        <v/>
      </c>
      <c r="AC451" s="120" t="str">
        <f>IF(OR(AB451="",AB451=0),"",IF(ISERROR(VLOOKUP(AB451+0,Tabell12[[#All],[Størrelsesparameter]],1,0)),AB451,""))</f>
        <v/>
      </c>
    </row>
    <row r="452" spans="3:29" ht="14.5">
      <c r="C452" s="8">
        <v>41000</v>
      </c>
      <c r="D452" s="8"/>
      <c r="E452" s="8"/>
      <c r="F452" s="8"/>
      <c r="G452" s="8"/>
      <c r="H452" s="8"/>
      <c r="I452" s="8"/>
      <c r="J452" s="8"/>
      <c r="K452" s="8"/>
      <c r="N452" s="120" t="str">
        <f>IF(OR(M452="",M452=0),"",IF(ISERROR(VLOOKUP(M452+0,Tabell16[[#All],[Sektorkode]],1,0)),M452,""))</f>
        <v/>
      </c>
      <c r="Q452" s="120" t="str">
        <f>IF(OR(P452="",P452=0),"",IF(ISERROR(VLOOKUP(P452+0,Tabell3[[#All],[Næringskode]],1,0)),P452,""))</f>
        <v/>
      </c>
      <c r="T452" s="120" t="str">
        <f>IF(OR(S452="",S452=0),"",IF(ISERROR(VLOOKUP(S452+0,Tabell8[[#All],[Hovedtype sikkerhet (kategori 1 – 6)]],1,0)),S452,""))</f>
        <v/>
      </c>
      <c r="W452" s="120" t="str">
        <f>IF(OR(V452="",V452=0),"",IF(ISERROR(VLOOKUP(V452+0,Tabell10[[#All],[Segment næringseiendomsengasjementer]],1,0)),V452,""))</f>
        <v/>
      </c>
      <c r="Z452" s="120" t="str">
        <f>IF(OR(Y452="",Y452=0),"",IF(ISERROR(VLOOKUP(Y452+0,Tabell11[[#All],[SMB rabatt]],1,0)),Y452,""))</f>
        <v/>
      </c>
      <c r="AC452" s="120" t="str">
        <f>IF(OR(AB452="",AB452=0),"",IF(ISERROR(VLOOKUP(AB452+0,Tabell12[[#All],[Størrelsesparameter]],1,0)),AB452,""))</f>
        <v/>
      </c>
    </row>
    <row r="453" spans="3:29" ht="14.5">
      <c r="C453" s="8">
        <v>42110</v>
      </c>
      <c r="D453" s="8"/>
      <c r="E453" s="8"/>
      <c r="F453" s="8"/>
      <c r="G453" s="8"/>
      <c r="H453" s="8"/>
      <c r="I453" s="8"/>
      <c r="J453" s="8"/>
      <c r="K453" s="8"/>
      <c r="N453" s="120" t="str">
        <f>IF(OR(M453="",M453=0),"",IF(ISERROR(VLOOKUP(M453+0,Tabell16[[#All],[Sektorkode]],1,0)),M453,""))</f>
        <v/>
      </c>
      <c r="Q453" s="120" t="str">
        <f>IF(OR(P453="",P453=0),"",IF(ISERROR(VLOOKUP(P453+0,Tabell3[[#All],[Næringskode]],1,0)),P453,""))</f>
        <v/>
      </c>
      <c r="T453" s="120" t="str">
        <f>IF(OR(S453="",S453=0),"",IF(ISERROR(VLOOKUP(S453+0,Tabell8[[#All],[Hovedtype sikkerhet (kategori 1 – 6)]],1,0)),S453,""))</f>
        <v/>
      </c>
      <c r="W453" s="120" t="str">
        <f>IF(OR(V453="",V453=0),"",IF(ISERROR(VLOOKUP(V453+0,Tabell10[[#All],[Segment næringseiendomsengasjementer]],1,0)),V453,""))</f>
        <v/>
      </c>
      <c r="Z453" s="120" t="str">
        <f>IF(OR(Y453="",Y453=0),"",IF(ISERROR(VLOOKUP(Y453+0,Tabell11[[#All],[SMB rabatt]],1,0)),Y453,""))</f>
        <v/>
      </c>
      <c r="AC453" s="120" t="str">
        <f>IF(OR(AB453="",AB453=0),"",IF(ISERROR(VLOOKUP(AB453+0,Tabell12[[#All],[Størrelsesparameter]],1,0)),AB453,""))</f>
        <v/>
      </c>
    </row>
    <row r="454" spans="3:29" ht="14.5">
      <c r="C454" s="8">
        <v>42120</v>
      </c>
      <c r="D454" s="8"/>
      <c r="E454" s="8"/>
      <c r="F454" s="8"/>
      <c r="G454" s="8"/>
      <c r="H454" s="8"/>
      <c r="I454" s="8"/>
      <c r="J454" s="8"/>
      <c r="K454" s="8"/>
      <c r="N454" s="120" t="str">
        <f>IF(OR(M454="",M454=0),"",IF(ISERROR(VLOOKUP(M454+0,Tabell16[[#All],[Sektorkode]],1,0)),M454,""))</f>
        <v/>
      </c>
      <c r="Q454" s="120" t="str">
        <f>IF(OR(P454="",P454=0),"",IF(ISERROR(VLOOKUP(P454+0,Tabell3[[#All],[Næringskode]],1,0)),P454,""))</f>
        <v/>
      </c>
      <c r="T454" s="120" t="str">
        <f>IF(OR(S454="",S454=0),"",IF(ISERROR(VLOOKUP(S454+0,Tabell8[[#All],[Hovedtype sikkerhet (kategori 1 – 6)]],1,0)),S454,""))</f>
        <v/>
      </c>
      <c r="W454" s="120" t="str">
        <f>IF(OR(V454="",V454=0),"",IF(ISERROR(VLOOKUP(V454+0,Tabell10[[#All],[Segment næringseiendomsengasjementer]],1,0)),V454,""))</f>
        <v/>
      </c>
      <c r="Z454" s="120" t="str">
        <f>IF(OR(Y454="",Y454=0),"",IF(ISERROR(VLOOKUP(Y454+0,Tabell11[[#All],[SMB rabatt]],1,0)),Y454,""))</f>
        <v/>
      </c>
      <c r="AC454" s="120" t="str">
        <f>IF(OR(AB454="",AB454=0),"",IF(ISERROR(VLOOKUP(AB454+0,Tabell12[[#All],[Størrelsesparameter]],1,0)),AB454,""))</f>
        <v/>
      </c>
    </row>
    <row r="455" spans="3:29" ht="14.5">
      <c r="C455" s="8">
        <v>42130</v>
      </c>
      <c r="D455" s="8"/>
      <c r="E455" s="8"/>
      <c r="F455" s="8"/>
      <c r="G455" s="8"/>
      <c r="H455" s="8"/>
      <c r="I455" s="8"/>
      <c r="J455" s="8"/>
      <c r="K455" s="8"/>
      <c r="N455" s="120" t="str">
        <f>IF(OR(M455="",M455=0),"",IF(ISERROR(VLOOKUP(M455+0,Tabell16[[#All],[Sektorkode]],1,0)),M455,""))</f>
        <v/>
      </c>
      <c r="Q455" s="120" t="str">
        <f>IF(OR(P455="",P455=0),"",IF(ISERROR(VLOOKUP(P455+0,Tabell3[[#All],[Næringskode]],1,0)),P455,""))</f>
        <v/>
      </c>
      <c r="T455" s="120" t="str">
        <f>IF(OR(S455="",S455=0),"",IF(ISERROR(VLOOKUP(S455+0,Tabell8[[#All],[Hovedtype sikkerhet (kategori 1 – 6)]],1,0)),S455,""))</f>
        <v/>
      </c>
      <c r="W455" s="120" t="str">
        <f>IF(OR(V455="",V455=0),"",IF(ISERROR(VLOOKUP(V455+0,Tabell10[[#All],[Segment næringseiendomsengasjementer]],1,0)),V455,""))</f>
        <v/>
      </c>
      <c r="Z455" s="120" t="str">
        <f>IF(OR(Y455="",Y455=0),"",IF(ISERROR(VLOOKUP(Y455+0,Tabell11[[#All],[SMB rabatt]],1,0)),Y455,""))</f>
        <v/>
      </c>
      <c r="AC455" s="120" t="str">
        <f>IF(OR(AB455="",AB455=0),"",IF(ISERROR(VLOOKUP(AB455+0,Tabell12[[#All],[Størrelsesparameter]],1,0)),AB455,""))</f>
        <v/>
      </c>
    </row>
    <row r="456" spans="3:29" ht="14.5">
      <c r="C456" s="8">
        <v>42210</v>
      </c>
      <c r="D456" s="8"/>
      <c r="E456" s="8"/>
      <c r="F456" s="8"/>
      <c r="G456" s="8"/>
      <c r="H456" s="8"/>
      <c r="I456" s="8"/>
      <c r="J456" s="8"/>
      <c r="K456" s="8"/>
      <c r="N456" s="120" t="str">
        <f>IF(OR(M456="",M456=0),"",IF(ISERROR(VLOOKUP(M456+0,Tabell16[[#All],[Sektorkode]],1,0)),M456,""))</f>
        <v/>
      </c>
      <c r="Q456" s="120" t="str">
        <f>IF(OR(P456="",P456=0),"",IF(ISERROR(VLOOKUP(P456+0,Tabell3[[#All],[Næringskode]],1,0)),P456,""))</f>
        <v/>
      </c>
      <c r="T456" s="120" t="str">
        <f>IF(OR(S456="",S456=0),"",IF(ISERROR(VLOOKUP(S456+0,Tabell8[[#All],[Hovedtype sikkerhet (kategori 1 – 6)]],1,0)),S456,""))</f>
        <v/>
      </c>
      <c r="W456" s="120" t="str">
        <f>IF(OR(V456="",V456=0),"",IF(ISERROR(VLOOKUP(V456+0,Tabell10[[#All],[Segment næringseiendomsengasjementer]],1,0)),V456,""))</f>
        <v/>
      </c>
      <c r="Z456" s="120" t="str">
        <f>IF(OR(Y456="",Y456=0),"",IF(ISERROR(VLOOKUP(Y456+0,Tabell11[[#All],[SMB rabatt]],1,0)),Y456,""))</f>
        <v/>
      </c>
      <c r="AC456" s="120" t="str">
        <f>IF(OR(AB456="",AB456=0),"",IF(ISERROR(VLOOKUP(AB456+0,Tabell12[[#All],[Størrelsesparameter]],1,0)),AB456,""))</f>
        <v/>
      </c>
    </row>
    <row r="457" spans="3:29" ht="14.5">
      <c r="C457" s="8">
        <v>42221</v>
      </c>
      <c r="D457" s="8"/>
      <c r="E457" s="8"/>
      <c r="F457" s="8"/>
      <c r="G457" s="8"/>
      <c r="H457" s="8"/>
      <c r="I457" s="8"/>
      <c r="J457" s="8"/>
      <c r="K457" s="8"/>
      <c r="N457" s="120" t="str">
        <f>IF(OR(M457="",M457=0),"",IF(ISERROR(VLOOKUP(M457+0,Tabell16[[#All],[Sektorkode]],1,0)),M457,""))</f>
        <v/>
      </c>
      <c r="Q457" s="120" t="str">
        <f>IF(OR(P457="",P457=0),"",IF(ISERROR(VLOOKUP(P457+0,Tabell3[[#All],[Næringskode]],1,0)),P457,""))</f>
        <v/>
      </c>
      <c r="T457" s="120" t="str">
        <f>IF(OR(S457="",S457=0),"",IF(ISERROR(VLOOKUP(S457+0,Tabell8[[#All],[Hovedtype sikkerhet (kategori 1 – 6)]],1,0)),S457,""))</f>
        <v/>
      </c>
      <c r="W457" s="120" t="str">
        <f>IF(OR(V457="",V457=0),"",IF(ISERROR(VLOOKUP(V457+0,Tabell10[[#All],[Segment næringseiendomsengasjementer]],1,0)),V457,""))</f>
        <v/>
      </c>
      <c r="Z457" s="120" t="str">
        <f>IF(OR(Y457="",Y457=0),"",IF(ISERROR(VLOOKUP(Y457+0,Tabell11[[#All],[SMB rabatt]],1,0)),Y457,""))</f>
        <v/>
      </c>
      <c r="AC457" s="120" t="str">
        <f>IF(OR(AB457="",AB457=0),"",IF(ISERROR(VLOOKUP(AB457+0,Tabell12[[#All],[Størrelsesparameter]],1,0)),AB457,""))</f>
        <v/>
      </c>
    </row>
    <row r="458" spans="3:29" ht="14.5">
      <c r="C458" s="8">
        <v>42222</v>
      </c>
      <c r="D458" s="8"/>
      <c r="E458" s="8"/>
      <c r="F458" s="8"/>
      <c r="G458" s="8"/>
      <c r="H458" s="8"/>
      <c r="I458" s="8"/>
      <c r="J458" s="8"/>
      <c r="K458" s="8"/>
      <c r="N458" s="120" t="str">
        <f>IF(OR(M458="",M458=0),"",IF(ISERROR(VLOOKUP(M458+0,Tabell16[[#All],[Sektorkode]],1,0)),M458,""))</f>
        <v/>
      </c>
      <c r="Q458" s="120" t="str">
        <f>IF(OR(P458="",P458=0),"",IF(ISERROR(VLOOKUP(P458+0,Tabell3[[#All],[Næringskode]],1,0)),P458,""))</f>
        <v/>
      </c>
      <c r="T458" s="120" t="str">
        <f>IF(OR(S458="",S458=0),"",IF(ISERROR(VLOOKUP(S458+0,Tabell8[[#All],[Hovedtype sikkerhet (kategori 1 – 6)]],1,0)),S458,""))</f>
        <v/>
      </c>
      <c r="W458" s="120" t="str">
        <f>IF(OR(V458="",V458=0),"",IF(ISERROR(VLOOKUP(V458+0,Tabell10[[#All],[Segment næringseiendomsengasjementer]],1,0)),V458,""))</f>
        <v/>
      </c>
      <c r="Z458" s="120" t="str">
        <f>IF(OR(Y458="",Y458=0),"",IF(ISERROR(VLOOKUP(Y458+0,Tabell11[[#All],[SMB rabatt]],1,0)),Y458,""))</f>
        <v/>
      </c>
      <c r="AC458" s="120" t="str">
        <f>IF(OR(AB458="",AB458=0),"",IF(ISERROR(VLOOKUP(AB458+0,Tabell12[[#All],[Størrelsesparameter]],1,0)),AB458,""))</f>
        <v/>
      </c>
    </row>
    <row r="459" spans="3:29" ht="14.5">
      <c r="C459" s="8">
        <v>42910</v>
      </c>
      <c r="D459" s="8"/>
      <c r="E459" s="8"/>
      <c r="F459" s="8"/>
      <c r="G459" s="8"/>
      <c r="H459" s="8"/>
      <c r="I459" s="8"/>
      <c r="J459" s="8"/>
      <c r="K459" s="8"/>
      <c r="N459" s="120" t="str">
        <f>IF(OR(M459="",M459=0),"",IF(ISERROR(VLOOKUP(M459+0,Tabell16[[#All],[Sektorkode]],1,0)),M459,""))</f>
        <v/>
      </c>
      <c r="Q459" s="120" t="str">
        <f>IF(OR(P459="",P459=0),"",IF(ISERROR(VLOOKUP(P459+0,Tabell3[[#All],[Næringskode]],1,0)),P459,""))</f>
        <v/>
      </c>
      <c r="T459" s="120" t="str">
        <f>IF(OR(S459="",S459=0),"",IF(ISERROR(VLOOKUP(S459+0,Tabell8[[#All],[Hovedtype sikkerhet (kategori 1 – 6)]],1,0)),S459,""))</f>
        <v/>
      </c>
      <c r="W459" s="120" t="str">
        <f>IF(OR(V459="",V459=0),"",IF(ISERROR(VLOOKUP(V459+0,Tabell10[[#All],[Segment næringseiendomsengasjementer]],1,0)),V459,""))</f>
        <v/>
      </c>
      <c r="Z459" s="120" t="str">
        <f>IF(OR(Y459="",Y459=0),"",IF(ISERROR(VLOOKUP(Y459+0,Tabell11[[#All],[SMB rabatt]],1,0)),Y459,""))</f>
        <v/>
      </c>
      <c r="AC459" s="120" t="str">
        <f>IF(OR(AB459="",AB459=0),"",IF(ISERROR(VLOOKUP(AB459+0,Tabell12[[#All],[Størrelsesparameter]],1,0)),AB459,""))</f>
        <v/>
      </c>
    </row>
    <row r="460" spans="3:29" ht="14.5">
      <c r="C460" s="8">
        <v>42990</v>
      </c>
      <c r="D460" s="8"/>
      <c r="E460" s="8"/>
      <c r="F460" s="8"/>
      <c r="G460" s="8"/>
      <c r="H460" s="8"/>
      <c r="I460" s="8"/>
      <c r="J460" s="8"/>
      <c r="K460" s="8"/>
      <c r="N460" s="120" t="str">
        <f>IF(OR(M460="",M460=0),"",IF(ISERROR(VLOOKUP(M460+0,Tabell16[[#All],[Sektorkode]],1,0)),M460,""))</f>
        <v/>
      </c>
      <c r="Q460" s="120" t="str">
        <f>IF(OR(P460="",P460=0),"",IF(ISERROR(VLOOKUP(P460+0,Tabell3[[#All],[Næringskode]],1,0)),P460,""))</f>
        <v/>
      </c>
      <c r="T460" s="120" t="str">
        <f>IF(OR(S460="",S460=0),"",IF(ISERROR(VLOOKUP(S460+0,Tabell8[[#All],[Hovedtype sikkerhet (kategori 1 – 6)]],1,0)),S460,""))</f>
        <v/>
      </c>
      <c r="W460" s="120" t="str">
        <f>IF(OR(V460="",V460=0),"",IF(ISERROR(VLOOKUP(V460+0,Tabell10[[#All],[Segment næringseiendomsengasjementer]],1,0)),V460,""))</f>
        <v/>
      </c>
      <c r="Z460" s="120" t="str">
        <f>IF(OR(Y460="",Y460=0),"",IF(ISERROR(VLOOKUP(Y460+0,Tabell11[[#All],[SMB rabatt]],1,0)),Y460,""))</f>
        <v/>
      </c>
      <c r="AC460" s="120" t="str">
        <f>IF(OR(AB460="",AB460=0),"",IF(ISERROR(VLOOKUP(AB460+0,Tabell12[[#All],[Størrelsesparameter]],1,0)),AB460,""))</f>
        <v/>
      </c>
    </row>
    <row r="461" spans="3:29" ht="14.5">
      <c r="C461" s="8">
        <v>42990</v>
      </c>
      <c r="D461" s="8"/>
      <c r="E461" s="8"/>
      <c r="F461" s="8"/>
      <c r="G461" s="8"/>
      <c r="H461" s="8"/>
      <c r="I461" s="8"/>
      <c r="J461" s="8"/>
      <c r="K461" s="8"/>
      <c r="N461" s="120" t="str">
        <f>IF(OR(M461="",M461=0),"",IF(ISERROR(VLOOKUP(M461+0,Tabell16[[#All],[Sektorkode]],1,0)),M461,""))</f>
        <v/>
      </c>
      <c r="Q461" s="120" t="str">
        <f>IF(OR(P461="",P461=0),"",IF(ISERROR(VLOOKUP(P461+0,Tabell3[[#All],[Næringskode]],1,0)),P461,""))</f>
        <v/>
      </c>
      <c r="T461" s="120" t="str">
        <f>IF(OR(S461="",S461=0),"",IF(ISERROR(VLOOKUP(S461+0,Tabell8[[#All],[Hovedtype sikkerhet (kategori 1 – 6)]],1,0)),S461,""))</f>
        <v/>
      </c>
      <c r="W461" s="120" t="str">
        <f>IF(OR(V461="",V461=0),"",IF(ISERROR(VLOOKUP(V461+0,Tabell10[[#All],[Segment næringseiendomsengasjementer]],1,0)),V461,""))</f>
        <v/>
      </c>
      <c r="Z461" s="120" t="str">
        <f>IF(OR(Y461="",Y461=0),"",IF(ISERROR(VLOOKUP(Y461+0,Tabell11[[#All],[SMB rabatt]],1,0)),Y461,""))</f>
        <v/>
      </c>
      <c r="AC461" s="120" t="str">
        <f>IF(OR(AB461="",AB461=0),"",IF(ISERROR(VLOOKUP(AB461+0,Tabell12[[#All],[Størrelsesparameter]],1,0)),AB461,""))</f>
        <v/>
      </c>
    </row>
    <row r="462" spans="3:29" ht="14.5">
      <c r="C462" s="8">
        <v>43110</v>
      </c>
      <c r="D462" s="8"/>
      <c r="E462" s="8"/>
      <c r="F462" s="8"/>
      <c r="G462" s="8"/>
      <c r="H462" s="8"/>
      <c r="I462" s="8"/>
      <c r="J462" s="8"/>
      <c r="K462" s="8"/>
      <c r="N462" s="120" t="str">
        <f>IF(OR(M462="",M462=0),"",IF(ISERROR(VLOOKUP(M462+0,Tabell16[[#All],[Sektorkode]],1,0)),M462,""))</f>
        <v/>
      </c>
      <c r="Q462" s="120" t="str">
        <f>IF(OR(P462="",P462=0),"",IF(ISERROR(VLOOKUP(P462+0,Tabell3[[#All],[Næringskode]],1,0)),P462,""))</f>
        <v/>
      </c>
      <c r="T462" s="120" t="str">
        <f>IF(OR(S462="",S462=0),"",IF(ISERROR(VLOOKUP(S462+0,Tabell8[[#All],[Hovedtype sikkerhet (kategori 1 – 6)]],1,0)),S462,""))</f>
        <v/>
      </c>
      <c r="W462" s="120" t="str">
        <f>IF(OR(V462="",V462=0),"",IF(ISERROR(VLOOKUP(V462+0,Tabell10[[#All],[Segment næringseiendomsengasjementer]],1,0)),V462,""))</f>
        <v/>
      </c>
      <c r="Z462" s="120" t="str">
        <f>IF(OR(Y462="",Y462=0),"",IF(ISERROR(VLOOKUP(Y462+0,Tabell11[[#All],[SMB rabatt]],1,0)),Y462,""))</f>
        <v/>
      </c>
      <c r="AC462" s="120" t="str">
        <f>IF(OR(AB462="",AB462=0),"",IF(ISERROR(VLOOKUP(AB462+0,Tabell12[[#All],[Størrelsesparameter]],1,0)),AB462,""))</f>
        <v/>
      </c>
    </row>
    <row r="463" spans="3:29" ht="14.5">
      <c r="C463" s="8">
        <v>43120</v>
      </c>
      <c r="D463" s="8"/>
      <c r="E463" s="8"/>
      <c r="F463" s="8"/>
      <c r="G463" s="8"/>
      <c r="H463" s="8"/>
      <c r="I463" s="8"/>
      <c r="J463" s="8"/>
      <c r="K463" s="8"/>
      <c r="N463" s="120" t="str">
        <f>IF(OR(M463="",M463=0),"",IF(ISERROR(VLOOKUP(M463+0,Tabell16[[#All],[Sektorkode]],1,0)),M463,""))</f>
        <v/>
      </c>
      <c r="Q463" s="120" t="str">
        <f>IF(OR(P463="",P463=0),"",IF(ISERROR(VLOOKUP(P463+0,Tabell3[[#All],[Næringskode]],1,0)),P463,""))</f>
        <v/>
      </c>
      <c r="T463" s="120" t="str">
        <f>IF(OR(S463="",S463=0),"",IF(ISERROR(VLOOKUP(S463+0,Tabell8[[#All],[Hovedtype sikkerhet (kategori 1 – 6)]],1,0)),S463,""))</f>
        <v/>
      </c>
      <c r="W463" s="120" t="str">
        <f>IF(OR(V463="",V463=0),"",IF(ISERROR(VLOOKUP(V463+0,Tabell10[[#All],[Segment næringseiendomsengasjementer]],1,0)),V463,""))</f>
        <v/>
      </c>
      <c r="Z463" s="120" t="str">
        <f>IF(OR(Y463="",Y463=0),"",IF(ISERROR(VLOOKUP(Y463+0,Tabell11[[#All],[SMB rabatt]],1,0)),Y463,""))</f>
        <v/>
      </c>
      <c r="AC463" s="120" t="str">
        <f>IF(OR(AB463="",AB463=0),"",IF(ISERROR(VLOOKUP(AB463+0,Tabell12[[#All],[Størrelsesparameter]],1,0)),AB463,""))</f>
        <v/>
      </c>
    </row>
    <row r="464" spans="3:29" ht="14.5">
      <c r="C464" s="8">
        <v>43130</v>
      </c>
      <c r="D464" s="8"/>
      <c r="E464" s="8"/>
      <c r="F464" s="8"/>
      <c r="G464" s="8"/>
      <c r="H464" s="8"/>
      <c r="I464" s="8"/>
      <c r="J464" s="8"/>
      <c r="K464" s="8"/>
      <c r="N464" s="120" t="str">
        <f>IF(OR(M464="",M464=0),"",IF(ISERROR(VLOOKUP(M464+0,Tabell16[[#All],[Sektorkode]],1,0)),M464,""))</f>
        <v/>
      </c>
      <c r="Q464" s="120" t="str">
        <f>IF(OR(P464="",P464=0),"",IF(ISERROR(VLOOKUP(P464+0,Tabell3[[#All],[Næringskode]],1,0)),P464,""))</f>
        <v/>
      </c>
      <c r="T464" s="120" t="str">
        <f>IF(OR(S464="",S464=0),"",IF(ISERROR(VLOOKUP(S464+0,Tabell8[[#All],[Hovedtype sikkerhet (kategori 1 – 6)]],1,0)),S464,""))</f>
        <v/>
      </c>
      <c r="W464" s="120" t="str">
        <f>IF(OR(V464="",V464=0),"",IF(ISERROR(VLOOKUP(V464+0,Tabell10[[#All],[Segment næringseiendomsengasjementer]],1,0)),V464,""))</f>
        <v/>
      </c>
      <c r="Z464" s="120" t="str">
        <f>IF(OR(Y464="",Y464=0),"",IF(ISERROR(VLOOKUP(Y464+0,Tabell11[[#All],[SMB rabatt]],1,0)),Y464,""))</f>
        <v/>
      </c>
      <c r="AC464" s="120" t="str">
        <f>IF(OR(AB464="",AB464=0),"",IF(ISERROR(VLOOKUP(AB464+0,Tabell12[[#All],[Størrelsesparameter]],1,0)),AB464,""))</f>
        <v/>
      </c>
    </row>
    <row r="465" spans="3:29" ht="14.5">
      <c r="C465" s="8">
        <v>43210</v>
      </c>
      <c r="D465" s="8"/>
      <c r="E465" s="8"/>
      <c r="F465" s="8"/>
      <c r="G465" s="8"/>
      <c r="H465" s="8"/>
      <c r="I465" s="8"/>
      <c r="J465" s="8"/>
      <c r="K465" s="8"/>
      <c r="N465" s="120" t="str">
        <f>IF(OR(M465="",M465=0),"",IF(ISERROR(VLOOKUP(M465+0,Tabell16[[#All],[Sektorkode]],1,0)),M465,""))</f>
        <v/>
      </c>
      <c r="Q465" s="120" t="str">
        <f>IF(OR(P465="",P465=0),"",IF(ISERROR(VLOOKUP(P465+0,Tabell3[[#All],[Næringskode]],1,0)),P465,""))</f>
        <v/>
      </c>
      <c r="T465" s="120" t="str">
        <f>IF(OR(S465="",S465=0),"",IF(ISERROR(VLOOKUP(S465+0,Tabell8[[#All],[Hovedtype sikkerhet (kategori 1 – 6)]],1,0)),S465,""))</f>
        <v/>
      </c>
      <c r="W465" s="120" t="str">
        <f>IF(OR(V465="",V465=0),"",IF(ISERROR(VLOOKUP(V465+0,Tabell10[[#All],[Segment næringseiendomsengasjementer]],1,0)),V465,""))</f>
        <v/>
      </c>
      <c r="Z465" s="120" t="str">
        <f>IF(OR(Y465="",Y465=0),"",IF(ISERROR(VLOOKUP(Y465+0,Tabell11[[#All],[SMB rabatt]],1,0)),Y465,""))</f>
        <v/>
      </c>
      <c r="AC465" s="120" t="str">
        <f>IF(OR(AB465="",AB465=0),"",IF(ISERROR(VLOOKUP(AB465+0,Tabell12[[#All],[Størrelsesparameter]],1,0)),AB465,""))</f>
        <v/>
      </c>
    </row>
    <row r="466" spans="3:29" ht="14.5">
      <c r="C466" s="8">
        <v>43220</v>
      </c>
      <c r="D466" s="8"/>
      <c r="E466" s="8"/>
      <c r="F466" s="8"/>
      <c r="G466" s="8"/>
      <c r="H466" s="8"/>
      <c r="I466" s="8"/>
      <c r="J466" s="8"/>
      <c r="K466" s="8"/>
      <c r="N466" s="120" t="str">
        <f>IF(OR(M466="",M466=0),"",IF(ISERROR(VLOOKUP(M466+0,Tabell16[[#All],[Sektorkode]],1,0)),M466,""))</f>
        <v/>
      </c>
      <c r="Q466" s="120" t="str">
        <f>IF(OR(P466="",P466=0),"",IF(ISERROR(VLOOKUP(P466+0,Tabell3[[#All],[Næringskode]],1,0)),P466,""))</f>
        <v/>
      </c>
      <c r="T466" s="120" t="str">
        <f>IF(OR(S466="",S466=0),"",IF(ISERROR(VLOOKUP(S466+0,Tabell8[[#All],[Hovedtype sikkerhet (kategori 1 – 6)]],1,0)),S466,""))</f>
        <v/>
      </c>
      <c r="W466" s="120" t="str">
        <f>IF(OR(V466="",V466=0),"",IF(ISERROR(VLOOKUP(V466+0,Tabell10[[#All],[Segment næringseiendomsengasjementer]],1,0)),V466,""))</f>
        <v/>
      </c>
      <c r="Z466" s="120" t="str">
        <f>IF(OR(Y466="",Y466=0),"",IF(ISERROR(VLOOKUP(Y466+0,Tabell11[[#All],[SMB rabatt]],1,0)),Y466,""))</f>
        <v/>
      </c>
      <c r="AC466" s="120" t="str">
        <f>IF(OR(AB466="",AB466=0),"",IF(ISERROR(VLOOKUP(AB466+0,Tabell12[[#All],[Størrelsesparameter]],1,0)),AB466,""))</f>
        <v/>
      </c>
    </row>
    <row r="467" spans="3:29" ht="14.5">
      <c r="C467" s="8">
        <v>43220</v>
      </c>
      <c r="D467" s="8"/>
      <c r="E467" s="8"/>
      <c r="F467" s="8"/>
      <c r="G467" s="8"/>
      <c r="H467" s="8"/>
      <c r="I467" s="8"/>
      <c r="J467" s="8"/>
      <c r="K467" s="8"/>
      <c r="N467" s="120" t="str">
        <f>IF(OR(M467="",M467=0),"",IF(ISERROR(VLOOKUP(M467+0,Tabell16[[#All],[Sektorkode]],1,0)),M467,""))</f>
        <v/>
      </c>
      <c r="Q467" s="120" t="str">
        <f>IF(OR(P467="",P467=0),"",IF(ISERROR(VLOOKUP(P467+0,Tabell3[[#All],[Næringskode]],1,0)),P467,""))</f>
        <v/>
      </c>
      <c r="T467" s="120" t="str">
        <f>IF(OR(S467="",S467=0),"",IF(ISERROR(VLOOKUP(S467+0,Tabell8[[#All],[Hovedtype sikkerhet (kategori 1 – 6)]],1,0)),S467,""))</f>
        <v/>
      </c>
      <c r="W467" s="120" t="str">
        <f>IF(OR(V467="",V467=0),"",IF(ISERROR(VLOOKUP(V467+0,Tabell10[[#All],[Segment næringseiendomsengasjementer]],1,0)),V467,""))</f>
        <v/>
      </c>
      <c r="Z467" s="120" t="str">
        <f>IF(OR(Y467="",Y467=0),"",IF(ISERROR(VLOOKUP(Y467+0,Tabell11[[#All],[SMB rabatt]],1,0)),Y467,""))</f>
        <v/>
      </c>
      <c r="AC467" s="120" t="str">
        <f>IF(OR(AB467="",AB467=0),"",IF(ISERROR(VLOOKUP(AB467+0,Tabell12[[#All],[Størrelsesparameter]],1,0)),AB467,""))</f>
        <v/>
      </c>
    </row>
    <row r="468" spans="3:29" ht="14.5">
      <c r="C468" s="8">
        <v>43220</v>
      </c>
      <c r="D468" s="8"/>
      <c r="E468" s="8"/>
      <c r="F468" s="8"/>
      <c r="G468" s="8"/>
      <c r="H468" s="8"/>
      <c r="I468" s="8"/>
      <c r="J468" s="8"/>
      <c r="K468" s="8"/>
      <c r="N468" s="120" t="str">
        <f>IF(OR(M468="",M468=0),"",IF(ISERROR(VLOOKUP(M468+0,Tabell16[[#All],[Sektorkode]],1,0)),M468,""))</f>
        <v/>
      </c>
      <c r="Q468" s="120" t="str">
        <f>IF(OR(P468="",P468=0),"",IF(ISERROR(VLOOKUP(P468+0,Tabell3[[#All],[Næringskode]],1,0)),P468,""))</f>
        <v/>
      </c>
      <c r="T468" s="120" t="str">
        <f>IF(OR(S468="",S468=0),"",IF(ISERROR(VLOOKUP(S468+0,Tabell8[[#All],[Hovedtype sikkerhet (kategori 1 – 6)]],1,0)),S468,""))</f>
        <v/>
      </c>
      <c r="W468" s="120" t="str">
        <f>IF(OR(V468="",V468=0),"",IF(ISERROR(VLOOKUP(V468+0,Tabell10[[#All],[Segment næringseiendomsengasjementer]],1,0)),V468,""))</f>
        <v/>
      </c>
      <c r="Z468" s="120" t="str">
        <f>IF(OR(Y468="",Y468=0),"",IF(ISERROR(VLOOKUP(Y468+0,Tabell11[[#All],[SMB rabatt]],1,0)),Y468,""))</f>
        <v/>
      </c>
      <c r="AC468" s="120" t="str">
        <f>IF(OR(AB468="",AB468=0),"",IF(ISERROR(VLOOKUP(AB468+0,Tabell12[[#All],[Størrelsesparameter]],1,0)),AB468,""))</f>
        <v/>
      </c>
    </row>
    <row r="469" spans="3:29" ht="14.5">
      <c r="C469" s="8">
        <v>43220</v>
      </c>
      <c r="D469" s="8"/>
      <c r="E469" s="8"/>
      <c r="F469" s="8"/>
      <c r="G469" s="8"/>
      <c r="H469" s="8"/>
      <c r="I469" s="8"/>
      <c r="J469" s="8"/>
      <c r="K469" s="8"/>
      <c r="N469" s="120" t="str">
        <f>IF(OR(M469="",M469=0),"",IF(ISERROR(VLOOKUP(M469+0,Tabell16[[#All],[Sektorkode]],1,0)),M469,""))</f>
        <v/>
      </c>
      <c r="Q469" s="120" t="str">
        <f>IF(OR(P469="",P469=0),"",IF(ISERROR(VLOOKUP(P469+0,Tabell3[[#All],[Næringskode]],1,0)),P469,""))</f>
        <v/>
      </c>
      <c r="T469" s="120" t="str">
        <f>IF(OR(S469="",S469=0),"",IF(ISERROR(VLOOKUP(S469+0,Tabell8[[#All],[Hovedtype sikkerhet (kategori 1 – 6)]],1,0)),S469,""))</f>
        <v/>
      </c>
      <c r="W469" s="120" t="str">
        <f>IF(OR(V469="",V469=0),"",IF(ISERROR(VLOOKUP(V469+0,Tabell10[[#All],[Segment næringseiendomsengasjementer]],1,0)),V469,""))</f>
        <v/>
      </c>
      <c r="Z469" s="120" t="str">
        <f>IF(OR(Y469="",Y469=0),"",IF(ISERROR(VLOOKUP(Y469+0,Tabell11[[#All],[SMB rabatt]],1,0)),Y469,""))</f>
        <v/>
      </c>
      <c r="AC469" s="120" t="str">
        <f>IF(OR(AB469="",AB469=0),"",IF(ISERROR(VLOOKUP(AB469+0,Tabell12[[#All],[Størrelsesparameter]],1,0)),AB469,""))</f>
        <v/>
      </c>
    </row>
    <row r="470" spans="3:29" ht="14.5">
      <c r="C470" s="8">
        <v>43230</v>
      </c>
      <c r="D470" s="8"/>
      <c r="E470" s="8"/>
      <c r="F470" s="8"/>
      <c r="G470" s="8"/>
      <c r="H470" s="8"/>
      <c r="I470" s="8"/>
      <c r="J470" s="8"/>
      <c r="K470" s="8"/>
      <c r="N470" s="120" t="str">
        <f>IF(OR(M470="",M470=0),"",IF(ISERROR(VLOOKUP(M470+0,Tabell16[[#All],[Sektorkode]],1,0)),M470,""))</f>
        <v/>
      </c>
      <c r="Q470" s="120" t="str">
        <f>IF(OR(P470="",P470=0),"",IF(ISERROR(VLOOKUP(P470+0,Tabell3[[#All],[Næringskode]],1,0)),P470,""))</f>
        <v/>
      </c>
      <c r="T470" s="120" t="str">
        <f>IF(OR(S470="",S470=0),"",IF(ISERROR(VLOOKUP(S470+0,Tabell8[[#All],[Hovedtype sikkerhet (kategori 1 – 6)]],1,0)),S470,""))</f>
        <v/>
      </c>
      <c r="W470" s="120" t="str">
        <f>IF(OR(V470="",V470=0),"",IF(ISERROR(VLOOKUP(V470+0,Tabell10[[#All],[Segment næringseiendomsengasjementer]],1,0)),V470,""))</f>
        <v/>
      </c>
      <c r="Z470" s="120" t="str">
        <f>IF(OR(Y470="",Y470=0),"",IF(ISERROR(VLOOKUP(Y470+0,Tabell11[[#All],[SMB rabatt]],1,0)),Y470,""))</f>
        <v/>
      </c>
      <c r="AC470" s="120" t="str">
        <f>IF(OR(AB470="",AB470=0),"",IF(ISERROR(VLOOKUP(AB470+0,Tabell12[[#All],[Størrelsesparameter]],1,0)),AB470,""))</f>
        <v/>
      </c>
    </row>
    <row r="471" spans="3:29" ht="14.5">
      <c r="C471" s="8">
        <v>43230</v>
      </c>
      <c r="D471" s="8"/>
      <c r="E471" s="8"/>
      <c r="F471" s="8"/>
      <c r="G471" s="8"/>
      <c r="H471" s="8"/>
      <c r="I471" s="8"/>
      <c r="J471" s="8"/>
      <c r="K471" s="8"/>
      <c r="N471" s="120" t="str">
        <f>IF(OR(M471="",M471=0),"",IF(ISERROR(VLOOKUP(M471+0,Tabell16[[#All],[Sektorkode]],1,0)),M471,""))</f>
        <v/>
      </c>
      <c r="Q471" s="120" t="str">
        <f>IF(OR(P471="",P471=0),"",IF(ISERROR(VLOOKUP(P471+0,Tabell3[[#All],[Næringskode]],1,0)),P471,""))</f>
        <v/>
      </c>
      <c r="T471" s="120" t="str">
        <f>IF(OR(S471="",S471=0),"",IF(ISERROR(VLOOKUP(S471+0,Tabell8[[#All],[Hovedtype sikkerhet (kategori 1 – 6)]],1,0)),S471,""))</f>
        <v/>
      </c>
      <c r="W471" s="120" t="str">
        <f>IF(OR(V471="",V471=0),"",IF(ISERROR(VLOOKUP(V471+0,Tabell10[[#All],[Segment næringseiendomsengasjementer]],1,0)),V471,""))</f>
        <v/>
      </c>
      <c r="Z471" s="120" t="str">
        <f>IF(OR(Y471="",Y471=0),"",IF(ISERROR(VLOOKUP(Y471+0,Tabell11[[#All],[SMB rabatt]],1,0)),Y471,""))</f>
        <v/>
      </c>
      <c r="AC471" s="120" t="str">
        <f>IF(OR(AB471="",AB471=0),"",IF(ISERROR(VLOOKUP(AB471+0,Tabell12[[#All],[Størrelsesparameter]],1,0)),AB471,""))</f>
        <v/>
      </c>
    </row>
    <row r="472" spans="3:29" ht="14.5">
      <c r="C472" s="8">
        <v>43230</v>
      </c>
      <c r="D472" s="8"/>
      <c r="E472" s="8"/>
      <c r="F472" s="8"/>
      <c r="G472" s="8"/>
      <c r="H472" s="8"/>
      <c r="I472" s="8"/>
      <c r="J472" s="8"/>
      <c r="K472" s="8"/>
      <c r="N472" s="120" t="str">
        <f>IF(OR(M472="",M472=0),"",IF(ISERROR(VLOOKUP(M472+0,Tabell16[[#All],[Sektorkode]],1,0)),M472,""))</f>
        <v/>
      </c>
      <c r="Q472" s="120" t="str">
        <f>IF(OR(P472="",P472=0),"",IF(ISERROR(VLOOKUP(P472+0,Tabell3[[#All],[Næringskode]],1,0)),P472,""))</f>
        <v/>
      </c>
      <c r="T472" s="120" t="str">
        <f>IF(OR(S472="",S472=0),"",IF(ISERROR(VLOOKUP(S472+0,Tabell8[[#All],[Hovedtype sikkerhet (kategori 1 – 6)]],1,0)),S472,""))</f>
        <v/>
      </c>
      <c r="W472" s="120" t="str">
        <f>IF(OR(V472="",V472=0),"",IF(ISERROR(VLOOKUP(V472+0,Tabell10[[#All],[Segment næringseiendomsengasjementer]],1,0)),V472,""))</f>
        <v/>
      </c>
      <c r="Z472" s="120" t="str">
        <f>IF(OR(Y472="",Y472=0),"",IF(ISERROR(VLOOKUP(Y472+0,Tabell11[[#All],[SMB rabatt]],1,0)),Y472,""))</f>
        <v/>
      </c>
      <c r="AC472" s="120" t="str">
        <f>IF(OR(AB472="",AB472=0),"",IF(ISERROR(VLOOKUP(AB472+0,Tabell12[[#All],[Størrelsesparameter]],1,0)),AB472,""))</f>
        <v/>
      </c>
    </row>
    <row r="473" spans="3:29" ht="14.5">
      <c r="C473" s="8">
        <v>43240</v>
      </c>
      <c r="D473" s="8"/>
      <c r="E473" s="8"/>
      <c r="F473" s="8"/>
      <c r="G473" s="8"/>
      <c r="H473" s="8"/>
      <c r="I473" s="8"/>
      <c r="J473" s="8"/>
      <c r="K473" s="8"/>
      <c r="N473" s="120" t="str">
        <f>IF(OR(M473="",M473=0),"",IF(ISERROR(VLOOKUP(M473+0,Tabell16[[#All],[Sektorkode]],1,0)),M473,""))</f>
        <v/>
      </c>
      <c r="Q473" s="120" t="str">
        <f>IF(OR(P473="",P473=0),"",IF(ISERROR(VLOOKUP(P473+0,Tabell3[[#All],[Næringskode]],1,0)),P473,""))</f>
        <v/>
      </c>
      <c r="T473" s="120" t="str">
        <f>IF(OR(S473="",S473=0),"",IF(ISERROR(VLOOKUP(S473+0,Tabell8[[#All],[Hovedtype sikkerhet (kategori 1 – 6)]],1,0)),S473,""))</f>
        <v/>
      </c>
      <c r="W473" s="120" t="str">
        <f>IF(OR(V473="",V473=0),"",IF(ISERROR(VLOOKUP(V473+0,Tabell10[[#All],[Segment næringseiendomsengasjementer]],1,0)),V473,""))</f>
        <v/>
      </c>
      <c r="Z473" s="120" t="str">
        <f>IF(OR(Y473="",Y473=0),"",IF(ISERROR(VLOOKUP(Y473+0,Tabell11[[#All],[SMB rabatt]],1,0)),Y473,""))</f>
        <v/>
      </c>
      <c r="AC473" s="120" t="str">
        <f>IF(OR(AB473="",AB473=0),"",IF(ISERROR(VLOOKUP(AB473+0,Tabell12[[#All],[Størrelsesparameter]],1,0)),AB473,""))</f>
        <v/>
      </c>
    </row>
    <row r="474" spans="3:29" ht="14.5">
      <c r="C474" s="8">
        <v>43310</v>
      </c>
      <c r="D474" s="8"/>
      <c r="E474" s="8"/>
      <c r="F474" s="8"/>
      <c r="G474" s="8"/>
      <c r="H474" s="8"/>
      <c r="I474" s="8"/>
      <c r="J474" s="8"/>
      <c r="K474" s="8"/>
      <c r="N474" s="120" t="str">
        <f>IF(OR(M474="",M474=0),"",IF(ISERROR(VLOOKUP(M474+0,Tabell16[[#All],[Sektorkode]],1,0)),M474,""))</f>
        <v/>
      </c>
      <c r="Q474" s="120" t="str">
        <f>IF(OR(P474="",P474=0),"",IF(ISERROR(VLOOKUP(P474+0,Tabell3[[#All],[Næringskode]],1,0)),P474,""))</f>
        <v/>
      </c>
      <c r="T474" s="120" t="str">
        <f>IF(OR(S474="",S474=0),"",IF(ISERROR(VLOOKUP(S474+0,Tabell8[[#All],[Hovedtype sikkerhet (kategori 1 – 6)]],1,0)),S474,""))</f>
        <v/>
      </c>
      <c r="W474" s="120" t="str">
        <f>IF(OR(V474="",V474=0),"",IF(ISERROR(VLOOKUP(V474+0,Tabell10[[#All],[Segment næringseiendomsengasjementer]],1,0)),V474,""))</f>
        <v/>
      </c>
      <c r="Z474" s="120" t="str">
        <f>IF(OR(Y474="",Y474=0),"",IF(ISERROR(VLOOKUP(Y474+0,Tabell11[[#All],[SMB rabatt]],1,0)),Y474,""))</f>
        <v/>
      </c>
      <c r="AC474" s="120" t="str">
        <f>IF(OR(AB474="",AB474=0),"",IF(ISERROR(VLOOKUP(AB474+0,Tabell12[[#All],[Størrelsesparameter]],1,0)),AB474,""))</f>
        <v/>
      </c>
    </row>
    <row r="475" spans="3:29" ht="14.5">
      <c r="C475" s="8">
        <v>43310</v>
      </c>
      <c r="D475" s="8"/>
      <c r="E475" s="8"/>
      <c r="F475" s="8"/>
      <c r="G475" s="8"/>
      <c r="H475" s="8"/>
      <c r="I475" s="8"/>
      <c r="J475" s="8"/>
      <c r="K475" s="8"/>
      <c r="N475" s="120" t="str">
        <f>IF(OR(M475="",M475=0),"",IF(ISERROR(VLOOKUP(M475+0,Tabell16[[#All],[Sektorkode]],1,0)),M475,""))</f>
        <v/>
      </c>
      <c r="Q475" s="120" t="str">
        <f>IF(OR(P475="",P475=0),"",IF(ISERROR(VLOOKUP(P475+0,Tabell3[[#All],[Næringskode]],1,0)),P475,""))</f>
        <v/>
      </c>
      <c r="T475" s="120" t="str">
        <f>IF(OR(S475="",S475=0),"",IF(ISERROR(VLOOKUP(S475+0,Tabell8[[#All],[Hovedtype sikkerhet (kategori 1 – 6)]],1,0)),S475,""))</f>
        <v/>
      </c>
      <c r="W475" s="120" t="str">
        <f>IF(OR(V475="",V475=0),"",IF(ISERROR(VLOOKUP(V475+0,Tabell10[[#All],[Segment næringseiendomsengasjementer]],1,0)),V475,""))</f>
        <v/>
      </c>
      <c r="Z475" s="120" t="str">
        <f>IF(OR(Y475="",Y475=0),"",IF(ISERROR(VLOOKUP(Y475+0,Tabell11[[#All],[SMB rabatt]],1,0)),Y475,""))</f>
        <v/>
      </c>
      <c r="AC475" s="120" t="str">
        <f>IF(OR(AB475="",AB475=0),"",IF(ISERROR(VLOOKUP(AB475+0,Tabell12[[#All],[Størrelsesparameter]],1,0)),AB475,""))</f>
        <v/>
      </c>
    </row>
    <row r="476" spans="3:29" ht="14.5">
      <c r="C476" s="8">
        <v>43320</v>
      </c>
      <c r="D476" s="8"/>
      <c r="E476" s="8"/>
      <c r="F476" s="8"/>
      <c r="G476" s="8"/>
      <c r="H476" s="8"/>
      <c r="I476" s="8"/>
      <c r="J476" s="8"/>
      <c r="K476" s="8"/>
      <c r="N476" s="120" t="str">
        <f>IF(OR(M476="",M476=0),"",IF(ISERROR(VLOOKUP(M476+0,Tabell16[[#All],[Sektorkode]],1,0)),M476,""))</f>
        <v/>
      </c>
      <c r="Q476" s="120" t="str">
        <f>IF(OR(P476="",P476=0),"",IF(ISERROR(VLOOKUP(P476+0,Tabell3[[#All],[Næringskode]],1,0)),P476,""))</f>
        <v/>
      </c>
      <c r="T476" s="120" t="str">
        <f>IF(OR(S476="",S476=0),"",IF(ISERROR(VLOOKUP(S476+0,Tabell8[[#All],[Hovedtype sikkerhet (kategori 1 – 6)]],1,0)),S476,""))</f>
        <v/>
      </c>
      <c r="W476" s="120" t="str">
        <f>IF(OR(V476="",V476=0),"",IF(ISERROR(VLOOKUP(V476+0,Tabell10[[#All],[Segment næringseiendomsengasjementer]],1,0)),V476,""))</f>
        <v/>
      </c>
      <c r="Z476" s="120" t="str">
        <f>IF(OR(Y476="",Y476=0),"",IF(ISERROR(VLOOKUP(Y476+0,Tabell11[[#All],[SMB rabatt]],1,0)),Y476,""))</f>
        <v/>
      </c>
      <c r="AC476" s="120" t="str">
        <f>IF(OR(AB476="",AB476=0),"",IF(ISERROR(VLOOKUP(AB476+0,Tabell12[[#All],[Størrelsesparameter]],1,0)),AB476,""))</f>
        <v/>
      </c>
    </row>
    <row r="477" spans="3:29" ht="14.5">
      <c r="C477" s="8">
        <v>43320</v>
      </c>
      <c r="D477" s="8"/>
      <c r="E477" s="8"/>
      <c r="F477" s="8"/>
      <c r="G477" s="8"/>
      <c r="H477" s="8"/>
      <c r="I477" s="8"/>
      <c r="J477" s="8"/>
      <c r="K477" s="8"/>
      <c r="N477" s="120" t="str">
        <f>IF(OR(M477="",M477=0),"",IF(ISERROR(VLOOKUP(M477+0,Tabell16[[#All],[Sektorkode]],1,0)),M477,""))</f>
        <v/>
      </c>
      <c r="Q477" s="120" t="str">
        <f>IF(OR(P477="",P477=0),"",IF(ISERROR(VLOOKUP(P477+0,Tabell3[[#All],[Næringskode]],1,0)),P477,""))</f>
        <v/>
      </c>
      <c r="T477" s="120" t="str">
        <f>IF(OR(S477="",S477=0),"",IF(ISERROR(VLOOKUP(S477+0,Tabell8[[#All],[Hovedtype sikkerhet (kategori 1 – 6)]],1,0)),S477,""))</f>
        <v/>
      </c>
      <c r="W477" s="120" t="str">
        <f>IF(OR(V477="",V477=0),"",IF(ISERROR(VLOOKUP(V477+0,Tabell10[[#All],[Segment næringseiendomsengasjementer]],1,0)),V477,""))</f>
        <v/>
      </c>
      <c r="Z477" s="120" t="str">
        <f>IF(OR(Y477="",Y477=0),"",IF(ISERROR(VLOOKUP(Y477+0,Tabell11[[#All],[SMB rabatt]],1,0)),Y477,""))</f>
        <v/>
      </c>
      <c r="AC477" s="120" t="str">
        <f>IF(OR(AB477="",AB477=0),"",IF(ISERROR(VLOOKUP(AB477+0,Tabell12[[#All],[Størrelsesparameter]],1,0)),AB477,""))</f>
        <v/>
      </c>
    </row>
    <row r="478" spans="3:29" ht="14.5">
      <c r="C478" s="8">
        <v>43330</v>
      </c>
      <c r="D478" s="8"/>
      <c r="E478" s="8"/>
      <c r="F478" s="8"/>
      <c r="G478" s="8"/>
      <c r="H478" s="8"/>
      <c r="I478" s="8"/>
      <c r="J478" s="8"/>
      <c r="K478" s="8"/>
      <c r="N478" s="120" t="str">
        <f>IF(OR(M478="",M478=0),"",IF(ISERROR(VLOOKUP(M478+0,Tabell16[[#All],[Sektorkode]],1,0)),M478,""))</f>
        <v/>
      </c>
      <c r="Q478" s="120" t="str">
        <f>IF(OR(P478="",P478=0),"",IF(ISERROR(VLOOKUP(P478+0,Tabell3[[#All],[Næringskode]],1,0)),P478,""))</f>
        <v/>
      </c>
      <c r="T478" s="120" t="str">
        <f>IF(OR(S478="",S478=0),"",IF(ISERROR(VLOOKUP(S478+0,Tabell8[[#All],[Hovedtype sikkerhet (kategori 1 – 6)]],1,0)),S478,""))</f>
        <v/>
      </c>
      <c r="W478" s="120" t="str">
        <f>IF(OR(V478="",V478=0),"",IF(ISERROR(VLOOKUP(V478+0,Tabell10[[#All],[Segment næringseiendomsengasjementer]],1,0)),V478,""))</f>
        <v/>
      </c>
      <c r="Z478" s="120" t="str">
        <f>IF(OR(Y478="",Y478=0),"",IF(ISERROR(VLOOKUP(Y478+0,Tabell11[[#All],[SMB rabatt]],1,0)),Y478,""))</f>
        <v/>
      </c>
      <c r="AC478" s="120" t="str">
        <f>IF(OR(AB478="",AB478=0),"",IF(ISERROR(VLOOKUP(AB478+0,Tabell12[[#All],[Størrelsesparameter]],1,0)),AB478,""))</f>
        <v/>
      </c>
    </row>
    <row r="479" spans="3:29" ht="14.5">
      <c r="C479" s="8">
        <v>43330</v>
      </c>
      <c r="D479" s="8"/>
      <c r="E479" s="8"/>
      <c r="F479" s="8"/>
      <c r="G479" s="8"/>
      <c r="H479" s="8"/>
      <c r="I479" s="8"/>
      <c r="J479" s="8"/>
      <c r="K479" s="8"/>
      <c r="N479" s="120" t="str">
        <f>IF(OR(M479="",M479=0),"",IF(ISERROR(VLOOKUP(M479+0,Tabell16[[#All],[Sektorkode]],1,0)),M479,""))</f>
        <v/>
      </c>
      <c r="Q479" s="120" t="str">
        <f>IF(OR(P479="",P479=0),"",IF(ISERROR(VLOOKUP(P479+0,Tabell3[[#All],[Næringskode]],1,0)),P479,""))</f>
        <v/>
      </c>
      <c r="T479" s="120" t="str">
        <f>IF(OR(S479="",S479=0),"",IF(ISERROR(VLOOKUP(S479+0,Tabell8[[#All],[Hovedtype sikkerhet (kategori 1 – 6)]],1,0)),S479,""))</f>
        <v/>
      </c>
      <c r="W479" s="120" t="str">
        <f>IF(OR(V479="",V479=0),"",IF(ISERROR(VLOOKUP(V479+0,Tabell10[[#All],[Segment næringseiendomsengasjementer]],1,0)),V479,""))</f>
        <v/>
      </c>
      <c r="Z479" s="120" t="str">
        <f>IF(OR(Y479="",Y479=0),"",IF(ISERROR(VLOOKUP(Y479+0,Tabell11[[#All],[SMB rabatt]],1,0)),Y479,""))</f>
        <v/>
      </c>
      <c r="AC479" s="120" t="str">
        <f>IF(OR(AB479="",AB479=0),"",IF(ISERROR(VLOOKUP(AB479+0,Tabell12[[#All],[Størrelsesparameter]],1,0)),AB479,""))</f>
        <v/>
      </c>
    </row>
    <row r="480" spans="3:29" ht="14.5">
      <c r="C480" s="8">
        <v>43340</v>
      </c>
      <c r="D480" s="8"/>
      <c r="E480" s="8"/>
      <c r="F480" s="8"/>
      <c r="G480" s="8"/>
      <c r="H480" s="8"/>
      <c r="I480" s="8"/>
      <c r="J480" s="8"/>
      <c r="K480" s="8"/>
      <c r="N480" s="120" t="str">
        <f>IF(OR(M480="",M480=0),"",IF(ISERROR(VLOOKUP(M480+0,Tabell16[[#All],[Sektorkode]],1,0)),M480,""))</f>
        <v/>
      </c>
      <c r="Q480" s="120" t="str">
        <f>IF(OR(P480="",P480=0),"",IF(ISERROR(VLOOKUP(P480+0,Tabell3[[#All],[Næringskode]],1,0)),P480,""))</f>
        <v/>
      </c>
      <c r="T480" s="120" t="str">
        <f>IF(OR(S480="",S480=0),"",IF(ISERROR(VLOOKUP(S480+0,Tabell8[[#All],[Hovedtype sikkerhet (kategori 1 – 6)]],1,0)),S480,""))</f>
        <v/>
      </c>
      <c r="W480" s="120" t="str">
        <f>IF(OR(V480="",V480=0),"",IF(ISERROR(VLOOKUP(V480+0,Tabell10[[#All],[Segment næringseiendomsengasjementer]],1,0)),V480,""))</f>
        <v/>
      </c>
      <c r="Z480" s="120" t="str">
        <f>IF(OR(Y480="",Y480=0),"",IF(ISERROR(VLOOKUP(Y480+0,Tabell11[[#All],[SMB rabatt]],1,0)),Y480,""))</f>
        <v/>
      </c>
      <c r="AC480" s="120" t="str">
        <f>IF(OR(AB480="",AB480=0),"",IF(ISERROR(VLOOKUP(AB480+0,Tabell12[[#All],[Størrelsesparameter]],1,0)),AB480,""))</f>
        <v/>
      </c>
    </row>
    <row r="481" spans="3:29" ht="14.5">
      <c r="C481" s="8">
        <v>43340</v>
      </c>
      <c r="D481" s="8"/>
      <c r="E481" s="8"/>
      <c r="F481" s="8"/>
      <c r="G481" s="8"/>
      <c r="H481" s="8"/>
      <c r="I481" s="8"/>
      <c r="J481" s="8"/>
      <c r="K481" s="8"/>
      <c r="N481" s="120" t="str">
        <f>IF(OR(M481="",M481=0),"",IF(ISERROR(VLOOKUP(M481+0,Tabell16[[#All],[Sektorkode]],1,0)),M481,""))</f>
        <v/>
      </c>
      <c r="Q481" s="120" t="str">
        <f>IF(OR(P481="",P481=0),"",IF(ISERROR(VLOOKUP(P481+0,Tabell3[[#All],[Næringskode]],1,0)),P481,""))</f>
        <v/>
      </c>
      <c r="T481" s="120" t="str">
        <f>IF(OR(S481="",S481=0),"",IF(ISERROR(VLOOKUP(S481+0,Tabell8[[#All],[Hovedtype sikkerhet (kategori 1 – 6)]],1,0)),S481,""))</f>
        <v/>
      </c>
      <c r="W481" s="120" t="str">
        <f>IF(OR(V481="",V481=0),"",IF(ISERROR(VLOOKUP(V481+0,Tabell10[[#All],[Segment næringseiendomsengasjementer]],1,0)),V481,""))</f>
        <v/>
      </c>
      <c r="Z481" s="120" t="str">
        <f>IF(OR(Y481="",Y481=0),"",IF(ISERROR(VLOOKUP(Y481+0,Tabell11[[#All],[SMB rabatt]],1,0)),Y481,""))</f>
        <v/>
      </c>
      <c r="AC481" s="120" t="str">
        <f>IF(OR(AB481="",AB481=0),"",IF(ISERROR(VLOOKUP(AB481+0,Tabell12[[#All],[Størrelsesparameter]],1,0)),AB481,""))</f>
        <v/>
      </c>
    </row>
    <row r="482" spans="3:29" ht="14.5">
      <c r="C482" s="8">
        <v>43340</v>
      </c>
      <c r="D482" s="8"/>
      <c r="E482" s="8"/>
      <c r="F482" s="8"/>
      <c r="G482" s="8"/>
      <c r="H482" s="8"/>
      <c r="I482" s="8"/>
      <c r="J482" s="8"/>
      <c r="K482" s="8"/>
      <c r="N482" s="120" t="str">
        <f>IF(OR(M482="",M482=0),"",IF(ISERROR(VLOOKUP(M482+0,Tabell16[[#All],[Sektorkode]],1,0)),M482,""))</f>
        <v/>
      </c>
      <c r="Q482" s="120" t="str">
        <f>IF(OR(P482="",P482=0),"",IF(ISERROR(VLOOKUP(P482+0,Tabell3[[#All],[Næringskode]],1,0)),P482,""))</f>
        <v/>
      </c>
      <c r="T482" s="120" t="str">
        <f>IF(OR(S482="",S482=0),"",IF(ISERROR(VLOOKUP(S482+0,Tabell8[[#All],[Hovedtype sikkerhet (kategori 1 – 6)]],1,0)),S482,""))</f>
        <v/>
      </c>
      <c r="W482" s="120" t="str">
        <f>IF(OR(V482="",V482=0),"",IF(ISERROR(VLOOKUP(V482+0,Tabell10[[#All],[Segment næringseiendomsengasjementer]],1,0)),V482,""))</f>
        <v/>
      </c>
      <c r="Z482" s="120" t="str">
        <f>IF(OR(Y482="",Y482=0),"",IF(ISERROR(VLOOKUP(Y482+0,Tabell11[[#All],[SMB rabatt]],1,0)),Y482,""))</f>
        <v/>
      </c>
      <c r="AC482" s="120" t="str">
        <f>IF(OR(AB482="",AB482=0),"",IF(ISERROR(VLOOKUP(AB482+0,Tabell12[[#All],[Størrelsesparameter]],1,0)),AB482,""))</f>
        <v/>
      </c>
    </row>
    <row r="483" spans="3:29" ht="14.5">
      <c r="C483" s="8">
        <v>43350</v>
      </c>
      <c r="D483" s="8"/>
      <c r="E483" s="8"/>
      <c r="F483" s="8"/>
      <c r="G483" s="8"/>
      <c r="H483" s="8"/>
      <c r="I483" s="8"/>
      <c r="J483" s="8"/>
      <c r="K483" s="8"/>
      <c r="N483" s="120" t="str">
        <f>IF(OR(M483="",M483=0),"",IF(ISERROR(VLOOKUP(M483+0,Tabell16[[#All],[Sektorkode]],1,0)),M483,""))</f>
        <v/>
      </c>
      <c r="Q483" s="120" t="str">
        <f>IF(OR(P483="",P483=0),"",IF(ISERROR(VLOOKUP(P483+0,Tabell3[[#All],[Næringskode]],1,0)),P483,""))</f>
        <v/>
      </c>
      <c r="T483" s="120" t="str">
        <f>IF(OR(S483="",S483=0),"",IF(ISERROR(VLOOKUP(S483+0,Tabell8[[#All],[Hovedtype sikkerhet (kategori 1 – 6)]],1,0)),S483,""))</f>
        <v/>
      </c>
      <c r="W483" s="120" t="str">
        <f>IF(OR(V483="",V483=0),"",IF(ISERROR(VLOOKUP(V483+0,Tabell10[[#All],[Segment næringseiendomsengasjementer]],1,0)),V483,""))</f>
        <v/>
      </c>
      <c r="Z483" s="120" t="str">
        <f>IF(OR(Y483="",Y483=0),"",IF(ISERROR(VLOOKUP(Y483+0,Tabell11[[#All],[SMB rabatt]],1,0)),Y483,""))</f>
        <v/>
      </c>
      <c r="AC483" s="120" t="str">
        <f>IF(OR(AB483="",AB483=0),"",IF(ISERROR(VLOOKUP(AB483+0,Tabell12[[#All],[Størrelsesparameter]],1,0)),AB483,""))</f>
        <v/>
      </c>
    </row>
    <row r="484" spans="3:29" ht="14.5">
      <c r="C484" s="8">
        <v>43350</v>
      </c>
      <c r="D484" s="8"/>
      <c r="E484" s="8"/>
      <c r="F484" s="8"/>
      <c r="G484" s="8"/>
      <c r="H484" s="8"/>
      <c r="I484" s="8"/>
      <c r="J484" s="8"/>
      <c r="K484" s="8"/>
      <c r="N484" s="120" t="str">
        <f>IF(OR(M484="",M484=0),"",IF(ISERROR(VLOOKUP(M484+0,Tabell16[[#All],[Sektorkode]],1,0)),M484,""))</f>
        <v/>
      </c>
      <c r="Q484" s="120" t="str">
        <f>IF(OR(P484="",P484=0),"",IF(ISERROR(VLOOKUP(P484+0,Tabell3[[#All],[Næringskode]],1,0)),P484,""))</f>
        <v/>
      </c>
      <c r="T484" s="120" t="str">
        <f>IF(OR(S484="",S484=0),"",IF(ISERROR(VLOOKUP(S484+0,Tabell8[[#All],[Hovedtype sikkerhet (kategori 1 – 6)]],1,0)),S484,""))</f>
        <v/>
      </c>
      <c r="W484" s="120" t="str">
        <f>IF(OR(V484="",V484=0),"",IF(ISERROR(VLOOKUP(V484+0,Tabell10[[#All],[Segment næringseiendomsengasjementer]],1,0)),V484,""))</f>
        <v/>
      </c>
      <c r="Z484" s="120" t="str">
        <f>IF(OR(Y484="",Y484=0),"",IF(ISERROR(VLOOKUP(Y484+0,Tabell11[[#All],[SMB rabatt]],1,0)),Y484,""))</f>
        <v/>
      </c>
      <c r="AC484" s="120" t="str">
        <f>IF(OR(AB484="",AB484=0),"",IF(ISERROR(VLOOKUP(AB484+0,Tabell12[[#All],[Størrelsesparameter]],1,0)),AB484,""))</f>
        <v/>
      </c>
    </row>
    <row r="485" spans="3:29" ht="14.5">
      <c r="C485" s="8">
        <v>43410</v>
      </c>
      <c r="D485" s="8"/>
      <c r="E485" s="8"/>
      <c r="F485" s="8"/>
      <c r="G485" s="8"/>
      <c r="H485" s="8"/>
      <c r="I485" s="8"/>
      <c r="J485" s="8"/>
      <c r="K485" s="8"/>
      <c r="N485" s="120" t="str">
        <f>IF(OR(M485="",M485=0),"",IF(ISERROR(VLOOKUP(M485+0,Tabell16[[#All],[Sektorkode]],1,0)),M485,""))</f>
        <v/>
      </c>
      <c r="Q485" s="120" t="str">
        <f>IF(OR(P485="",P485=0),"",IF(ISERROR(VLOOKUP(P485+0,Tabell3[[#All],[Næringskode]],1,0)),P485,""))</f>
        <v/>
      </c>
      <c r="T485" s="120" t="str">
        <f>IF(OR(S485="",S485=0),"",IF(ISERROR(VLOOKUP(S485+0,Tabell8[[#All],[Hovedtype sikkerhet (kategori 1 – 6)]],1,0)),S485,""))</f>
        <v/>
      </c>
      <c r="W485" s="120" t="str">
        <f>IF(OR(V485="",V485=0),"",IF(ISERROR(VLOOKUP(V485+0,Tabell10[[#All],[Segment næringseiendomsengasjementer]],1,0)),V485,""))</f>
        <v/>
      </c>
      <c r="Z485" s="120" t="str">
        <f>IF(OR(Y485="",Y485=0),"",IF(ISERROR(VLOOKUP(Y485+0,Tabell11[[#All],[SMB rabatt]],1,0)),Y485,""))</f>
        <v/>
      </c>
      <c r="AC485" s="120" t="str">
        <f>IF(OR(AB485="",AB485=0),"",IF(ISERROR(VLOOKUP(AB485+0,Tabell12[[#All],[Størrelsesparameter]],1,0)),AB485,""))</f>
        <v/>
      </c>
    </row>
    <row r="486" spans="3:29" ht="14.5">
      <c r="C486" s="8">
        <v>43410</v>
      </c>
      <c r="D486" s="8"/>
      <c r="E486" s="8"/>
      <c r="F486" s="8"/>
      <c r="G486" s="8"/>
      <c r="H486" s="8"/>
      <c r="I486" s="8"/>
      <c r="J486" s="8"/>
      <c r="K486" s="8"/>
      <c r="N486" s="120" t="str">
        <f>IF(OR(M486="",M486=0),"",IF(ISERROR(VLOOKUP(M486+0,Tabell16[[#All],[Sektorkode]],1,0)),M486,""))</f>
        <v/>
      </c>
      <c r="Q486" s="120" t="str">
        <f>IF(OR(P486="",P486=0),"",IF(ISERROR(VLOOKUP(P486+0,Tabell3[[#All],[Næringskode]],1,0)),P486,""))</f>
        <v/>
      </c>
      <c r="T486" s="120" t="str">
        <f>IF(OR(S486="",S486=0),"",IF(ISERROR(VLOOKUP(S486+0,Tabell8[[#All],[Hovedtype sikkerhet (kategori 1 – 6)]],1,0)),S486,""))</f>
        <v/>
      </c>
      <c r="W486" s="120" t="str">
        <f>IF(OR(V486="",V486=0),"",IF(ISERROR(VLOOKUP(V486+0,Tabell10[[#All],[Segment næringseiendomsengasjementer]],1,0)),V486,""))</f>
        <v/>
      </c>
      <c r="Z486" s="120" t="str">
        <f>IF(OR(Y486="",Y486=0),"",IF(ISERROR(VLOOKUP(Y486+0,Tabell11[[#All],[SMB rabatt]],1,0)),Y486,""))</f>
        <v/>
      </c>
      <c r="AC486" s="120" t="str">
        <f>IF(OR(AB486="",AB486=0),"",IF(ISERROR(VLOOKUP(AB486+0,Tabell12[[#All],[Størrelsesparameter]],1,0)),AB486,""))</f>
        <v/>
      </c>
    </row>
    <row r="487" spans="3:29" ht="14.5">
      <c r="C487" s="8">
        <v>43410</v>
      </c>
      <c r="D487" s="8"/>
      <c r="E487" s="8"/>
      <c r="F487" s="8"/>
      <c r="G487" s="8"/>
      <c r="H487" s="8"/>
      <c r="I487" s="8"/>
      <c r="J487" s="8"/>
      <c r="K487" s="8"/>
      <c r="N487" s="120" t="str">
        <f>IF(OR(M487="",M487=0),"",IF(ISERROR(VLOOKUP(M487+0,Tabell16[[#All],[Sektorkode]],1,0)),M487,""))</f>
        <v/>
      </c>
      <c r="Q487" s="120" t="str">
        <f>IF(OR(P487="",P487=0),"",IF(ISERROR(VLOOKUP(P487+0,Tabell3[[#All],[Næringskode]],1,0)),P487,""))</f>
        <v/>
      </c>
      <c r="T487" s="120" t="str">
        <f>IF(OR(S487="",S487=0),"",IF(ISERROR(VLOOKUP(S487+0,Tabell8[[#All],[Hovedtype sikkerhet (kategori 1 – 6)]],1,0)),S487,""))</f>
        <v/>
      </c>
      <c r="W487" s="120" t="str">
        <f>IF(OR(V487="",V487=0),"",IF(ISERROR(VLOOKUP(V487+0,Tabell10[[#All],[Segment næringseiendomsengasjementer]],1,0)),V487,""))</f>
        <v/>
      </c>
      <c r="Z487" s="120" t="str">
        <f>IF(OR(Y487="",Y487=0),"",IF(ISERROR(VLOOKUP(Y487+0,Tabell11[[#All],[SMB rabatt]],1,0)),Y487,""))</f>
        <v/>
      </c>
      <c r="AC487" s="120" t="str">
        <f>IF(OR(AB487="",AB487=0),"",IF(ISERROR(VLOOKUP(AB487+0,Tabell12[[#All],[Størrelsesparameter]],1,0)),AB487,""))</f>
        <v/>
      </c>
    </row>
    <row r="488" spans="3:29" ht="14.5">
      <c r="C488" s="8">
        <v>43420</v>
      </c>
      <c r="D488" s="8"/>
      <c r="E488" s="8"/>
      <c r="F488" s="8"/>
      <c r="G488" s="8"/>
      <c r="H488" s="8"/>
      <c r="I488" s="8"/>
      <c r="J488" s="8"/>
      <c r="K488" s="8"/>
      <c r="N488" s="120" t="str">
        <f>IF(OR(M488="",M488=0),"",IF(ISERROR(VLOOKUP(M488+0,Tabell16[[#All],[Sektorkode]],1,0)),M488,""))</f>
        <v/>
      </c>
      <c r="Q488" s="120" t="str">
        <f>IF(OR(P488="",P488=0),"",IF(ISERROR(VLOOKUP(P488+0,Tabell3[[#All],[Næringskode]],1,0)),P488,""))</f>
        <v/>
      </c>
      <c r="T488" s="120" t="str">
        <f>IF(OR(S488="",S488=0),"",IF(ISERROR(VLOOKUP(S488+0,Tabell8[[#All],[Hovedtype sikkerhet (kategori 1 – 6)]],1,0)),S488,""))</f>
        <v/>
      </c>
      <c r="W488" s="120" t="str">
        <f>IF(OR(V488="",V488=0),"",IF(ISERROR(VLOOKUP(V488+0,Tabell10[[#All],[Segment næringseiendomsengasjementer]],1,0)),V488,""))</f>
        <v/>
      </c>
      <c r="Z488" s="120" t="str">
        <f>IF(OR(Y488="",Y488=0),"",IF(ISERROR(VLOOKUP(Y488+0,Tabell11[[#All],[SMB rabatt]],1,0)),Y488,""))</f>
        <v/>
      </c>
      <c r="AC488" s="120" t="str">
        <f>IF(OR(AB488="",AB488=0),"",IF(ISERROR(VLOOKUP(AB488+0,Tabell12[[#All],[Størrelsesparameter]],1,0)),AB488,""))</f>
        <v/>
      </c>
    </row>
    <row r="489" spans="3:29" ht="14.5">
      <c r="C489" s="8">
        <v>43500</v>
      </c>
      <c r="D489" s="8"/>
      <c r="E489" s="8"/>
      <c r="F489" s="8"/>
      <c r="G489" s="8"/>
      <c r="H489" s="8"/>
      <c r="I489" s="8"/>
      <c r="J489" s="8"/>
      <c r="K489" s="8"/>
      <c r="N489" s="120" t="str">
        <f>IF(OR(M489="",M489=0),"",IF(ISERROR(VLOOKUP(M489+0,Tabell16[[#All],[Sektorkode]],1,0)),M489,""))</f>
        <v/>
      </c>
      <c r="Q489" s="120" t="str">
        <f>IF(OR(P489="",P489=0),"",IF(ISERROR(VLOOKUP(P489+0,Tabell3[[#All],[Næringskode]],1,0)),P489,""))</f>
        <v/>
      </c>
      <c r="T489" s="120" t="str">
        <f>IF(OR(S489="",S489=0),"",IF(ISERROR(VLOOKUP(S489+0,Tabell8[[#All],[Hovedtype sikkerhet (kategori 1 – 6)]],1,0)),S489,""))</f>
        <v/>
      </c>
      <c r="W489" s="120" t="str">
        <f>IF(OR(V489="",V489=0),"",IF(ISERROR(VLOOKUP(V489+0,Tabell10[[#All],[Segment næringseiendomsengasjementer]],1,0)),V489,""))</f>
        <v/>
      </c>
      <c r="Z489" s="120" t="str">
        <f>IF(OR(Y489="",Y489=0),"",IF(ISERROR(VLOOKUP(Y489+0,Tabell11[[#All],[SMB rabatt]],1,0)),Y489,""))</f>
        <v/>
      </c>
      <c r="AC489" s="120" t="str">
        <f>IF(OR(AB489="",AB489=0),"",IF(ISERROR(VLOOKUP(AB489+0,Tabell12[[#All],[Størrelsesparameter]],1,0)),AB489,""))</f>
        <v/>
      </c>
    </row>
    <row r="490" spans="3:29" ht="14.5">
      <c r="C490" s="8">
        <v>43500</v>
      </c>
      <c r="D490" s="8"/>
      <c r="E490" s="8"/>
      <c r="F490" s="8"/>
      <c r="G490" s="8"/>
      <c r="H490" s="8"/>
      <c r="I490" s="8"/>
      <c r="J490" s="8"/>
      <c r="K490" s="8"/>
      <c r="N490" s="120" t="str">
        <f>IF(OR(M490="",M490=0),"",IF(ISERROR(VLOOKUP(M490+0,Tabell16[[#All],[Sektorkode]],1,0)),M490,""))</f>
        <v/>
      </c>
      <c r="Q490" s="120" t="str">
        <f>IF(OR(P490="",P490=0),"",IF(ISERROR(VLOOKUP(P490+0,Tabell3[[#All],[Næringskode]],1,0)),P490,""))</f>
        <v/>
      </c>
      <c r="T490" s="120" t="str">
        <f>IF(OR(S490="",S490=0),"",IF(ISERROR(VLOOKUP(S490+0,Tabell8[[#All],[Hovedtype sikkerhet (kategori 1 – 6)]],1,0)),S490,""))</f>
        <v/>
      </c>
      <c r="W490" s="120" t="str">
        <f>IF(OR(V490="",V490=0),"",IF(ISERROR(VLOOKUP(V490+0,Tabell10[[#All],[Segment næringseiendomsengasjementer]],1,0)),V490,""))</f>
        <v/>
      </c>
      <c r="Z490" s="120" t="str">
        <f>IF(OR(Y490="",Y490=0),"",IF(ISERROR(VLOOKUP(Y490+0,Tabell11[[#All],[SMB rabatt]],1,0)),Y490,""))</f>
        <v/>
      </c>
      <c r="AC490" s="120" t="str">
        <f>IF(OR(AB490="",AB490=0),"",IF(ISERROR(VLOOKUP(AB490+0,Tabell12[[#All],[Størrelsesparameter]],1,0)),AB490,""))</f>
        <v/>
      </c>
    </row>
    <row r="491" spans="3:29" ht="14.5">
      <c r="C491" s="8">
        <v>43600</v>
      </c>
      <c r="D491" s="8"/>
      <c r="E491" s="8"/>
      <c r="F491" s="8"/>
      <c r="G491" s="8"/>
      <c r="H491" s="8"/>
      <c r="I491" s="8"/>
      <c r="J491" s="8"/>
      <c r="K491" s="8"/>
      <c r="N491" s="120" t="str">
        <f>IF(OR(M491="",M491=0),"",IF(ISERROR(VLOOKUP(M491+0,Tabell16[[#All],[Sektorkode]],1,0)),M491,""))</f>
        <v/>
      </c>
      <c r="Q491" s="120" t="str">
        <f>IF(OR(P491="",P491=0),"",IF(ISERROR(VLOOKUP(P491+0,Tabell3[[#All],[Næringskode]],1,0)),P491,""))</f>
        <v/>
      </c>
      <c r="T491" s="120" t="str">
        <f>IF(OR(S491="",S491=0),"",IF(ISERROR(VLOOKUP(S491+0,Tabell8[[#All],[Hovedtype sikkerhet (kategori 1 – 6)]],1,0)),S491,""))</f>
        <v/>
      </c>
      <c r="W491" s="120" t="str">
        <f>IF(OR(V491="",V491=0),"",IF(ISERROR(VLOOKUP(V491+0,Tabell10[[#All],[Segment næringseiendomsengasjementer]],1,0)),V491,""))</f>
        <v/>
      </c>
      <c r="Z491" s="120" t="str">
        <f>IF(OR(Y491="",Y491=0),"",IF(ISERROR(VLOOKUP(Y491+0,Tabell11[[#All],[SMB rabatt]],1,0)),Y491,""))</f>
        <v/>
      </c>
      <c r="AC491" s="120" t="str">
        <f>IF(OR(AB491="",AB491=0),"",IF(ISERROR(VLOOKUP(AB491+0,Tabell12[[#All],[Størrelsesparameter]],1,0)),AB491,""))</f>
        <v/>
      </c>
    </row>
    <row r="492" spans="3:29" ht="14.5">
      <c r="C492" s="8">
        <v>43910</v>
      </c>
      <c r="D492" s="8"/>
      <c r="E492" s="8"/>
      <c r="F492" s="8"/>
      <c r="G492" s="8"/>
      <c r="H492" s="8"/>
      <c r="I492" s="8"/>
      <c r="J492" s="8"/>
      <c r="K492" s="8"/>
      <c r="N492" s="120" t="str">
        <f>IF(OR(M492="",M492=0),"",IF(ISERROR(VLOOKUP(M492+0,Tabell16[[#All],[Sektorkode]],1,0)),M492,""))</f>
        <v/>
      </c>
      <c r="Q492" s="120" t="str">
        <f>IF(OR(P492="",P492=0),"",IF(ISERROR(VLOOKUP(P492+0,Tabell3[[#All],[Næringskode]],1,0)),P492,""))</f>
        <v/>
      </c>
      <c r="T492" s="120" t="str">
        <f>IF(OR(S492="",S492=0),"",IF(ISERROR(VLOOKUP(S492+0,Tabell8[[#All],[Hovedtype sikkerhet (kategori 1 – 6)]],1,0)),S492,""))</f>
        <v/>
      </c>
      <c r="W492" s="120" t="str">
        <f>IF(OR(V492="",V492=0),"",IF(ISERROR(VLOOKUP(V492+0,Tabell10[[#All],[Segment næringseiendomsengasjementer]],1,0)),V492,""))</f>
        <v/>
      </c>
      <c r="Z492" s="120" t="str">
        <f>IF(OR(Y492="",Y492=0),"",IF(ISERROR(VLOOKUP(Y492+0,Tabell11[[#All],[SMB rabatt]],1,0)),Y492,""))</f>
        <v/>
      </c>
      <c r="AC492" s="120" t="str">
        <f>IF(OR(AB492="",AB492=0),"",IF(ISERROR(VLOOKUP(AB492+0,Tabell12[[#All],[Størrelsesparameter]],1,0)),AB492,""))</f>
        <v/>
      </c>
    </row>
    <row r="493" spans="3:29" ht="14.5">
      <c r="C493" s="8">
        <v>43990</v>
      </c>
      <c r="D493" s="8"/>
      <c r="E493" s="8"/>
      <c r="F493" s="8"/>
      <c r="G493" s="8"/>
      <c r="H493" s="8"/>
      <c r="I493" s="8"/>
      <c r="J493" s="8"/>
      <c r="K493" s="8"/>
      <c r="N493" s="120" t="str">
        <f>IF(OR(M493="",M493=0),"",IF(ISERROR(VLOOKUP(M493+0,Tabell16[[#All],[Sektorkode]],1,0)),M493,""))</f>
        <v/>
      </c>
      <c r="Q493" s="120" t="str">
        <f>IF(OR(P493="",P493=0),"",IF(ISERROR(VLOOKUP(P493+0,Tabell3[[#All],[Næringskode]],1,0)),P493,""))</f>
        <v/>
      </c>
      <c r="T493" s="120" t="str">
        <f>IF(OR(S493="",S493=0),"",IF(ISERROR(VLOOKUP(S493+0,Tabell8[[#All],[Hovedtype sikkerhet (kategori 1 – 6)]],1,0)),S493,""))</f>
        <v/>
      </c>
      <c r="W493" s="120" t="str">
        <f>IF(OR(V493="",V493=0),"",IF(ISERROR(VLOOKUP(V493+0,Tabell10[[#All],[Segment næringseiendomsengasjementer]],1,0)),V493,""))</f>
        <v/>
      </c>
      <c r="Z493" s="120" t="str">
        <f>IF(OR(Y493="",Y493=0),"",IF(ISERROR(VLOOKUP(Y493+0,Tabell11[[#All],[SMB rabatt]],1,0)),Y493,""))</f>
        <v/>
      </c>
      <c r="AC493" s="120" t="str">
        <f>IF(OR(AB493="",AB493=0),"",IF(ISERROR(VLOOKUP(AB493+0,Tabell12[[#All],[Størrelsesparameter]],1,0)),AB493,""))</f>
        <v/>
      </c>
    </row>
    <row r="494" spans="3:29" ht="14.5">
      <c r="C494" s="8">
        <v>43990</v>
      </c>
      <c r="D494" s="8"/>
      <c r="E494" s="8"/>
      <c r="F494" s="8"/>
      <c r="G494" s="8"/>
      <c r="H494" s="8"/>
      <c r="I494" s="8"/>
      <c r="J494" s="8"/>
      <c r="K494" s="8"/>
      <c r="N494" s="120" t="str">
        <f>IF(OR(M494="",M494=0),"",IF(ISERROR(VLOOKUP(M494+0,Tabell16[[#All],[Sektorkode]],1,0)),M494,""))</f>
        <v/>
      </c>
      <c r="Q494" s="120" t="str">
        <f>IF(OR(P494="",P494=0),"",IF(ISERROR(VLOOKUP(P494+0,Tabell3[[#All],[Næringskode]],1,0)),P494,""))</f>
        <v/>
      </c>
      <c r="T494" s="120" t="str">
        <f>IF(OR(S494="",S494=0),"",IF(ISERROR(VLOOKUP(S494+0,Tabell8[[#All],[Hovedtype sikkerhet (kategori 1 – 6)]],1,0)),S494,""))</f>
        <v/>
      </c>
      <c r="W494" s="120" t="str">
        <f>IF(OR(V494="",V494=0),"",IF(ISERROR(VLOOKUP(V494+0,Tabell10[[#All],[Segment næringseiendomsengasjementer]],1,0)),V494,""))</f>
        <v/>
      </c>
      <c r="Z494" s="120" t="str">
        <f>IF(OR(Y494="",Y494=0),"",IF(ISERROR(VLOOKUP(Y494+0,Tabell11[[#All],[SMB rabatt]],1,0)),Y494,""))</f>
        <v/>
      </c>
      <c r="AC494" s="120" t="str">
        <f>IF(OR(AB494="",AB494=0),"",IF(ISERROR(VLOOKUP(AB494+0,Tabell12[[#All],[Størrelsesparameter]],1,0)),AB494,""))</f>
        <v/>
      </c>
    </row>
    <row r="495" spans="3:29" ht="14.5">
      <c r="C495" s="8">
        <v>46110</v>
      </c>
      <c r="D495" s="8"/>
      <c r="E495" s="8"/>
      <c r="F495" s="8"/>
      <c r="G495" s="8"/>
      <c r="H495" s="8"/>
      <c r="I495" s="8"/>
      <c r="J495" s="8"/>
      <c r="K495" s="8"/>
      <c r="N495" s="120" t="str">
        <f>IF(OR(M495="",M495=0),"",IF(ISERROR(VLOOKUP(M495+0,Tabell16[[#All],[Sektorkode]],1,0)),M495,""))</f>
        <v/>
      </c>
      <c r="Q495" s="120" t="str">
        <f>IF(OR(P495="",P495=0),"",IF(ISERROR(VLOOKUP(P495+0,Tabell3[[#All],[Næringskode]],1,0)),P495,""))</f>
        <v/>
      </c>
      <c r="T495" s="120" t="str">
        <f>IF(OR(S495="",S495=0),"",IF(ISERROR(VLOOKUP(S495+0,Tabell8[[#All],[Hovedtype sikkerhet (kategori 1 – 6)]],1,0)),S495,""))</f>
        <v/>
      </c>
      <c r="W495" s="120" t="str">
        <f>IF(OR(V495="",V495=0),"",IF(ISERROR(VLOOKUP(V495+0,Tabell10[[#All],[Segment næringseiendomsengasjementer]],1,0)),V495,""))</f>
        <v/>
      </c>
      <c r="Z495" s="120" t="str">
        <f>IF(OR(Y495="",Y495=0),"",IF(ISERROR(VLOOKUP(Y495+0,Tabell11[[#All],[SMB rabatt]],1,0)),Y495,""))</f>
        <v/>
      </c>
      <c r="AC495" s="120" t="str">
        <f>IF(OR(AB495="",AB495=0),"",IF(ISERROR(VLOOKUP(AB495+0,Tabell12[[#All],[Størrelsesparameter]],1,0)),AB495,""))</f>
        <v/>
      </c>
    </row>
    <row r="496" spans="3:29" ht="14.5">
      <c r="C496" s="8">
        <v>46110</v>
      </c>
      <c r="D496" s="8"/>
      <c r="E496" s="8"/>
      <c r="F496" s="8"/>
      <c r="G496" s="8"/>
      <c r="H496" s="8"/>
      <c r="I496" s="8"/>
      <c r="J496" s="8"/>
      <c r="K496" s="8"/>
      <c r="N496" s="120" t="str">
        <f>IF(OR(M496="",M496=0),"",IF(ISERROR(VLOOKUP(M496+0,Tabell16[[#All],[Sektorkode]],1,0)),M496,""))</f>
        <v/>
      </c>
      <c r="Q496" s="120" t="str">
        <f>IF(OR(P496="",P496=0),"",IF(ISERROR(VLOOKUP(P496+0,Tabell3[[#All],[Næringskode]],1,0)),P496,""))</f>
        <v/>
      </c>
      <c r="T496" s="120" t="str">
        <f>IF(OR(S496="",S496=0),"",IF(ISERROR(VLOOKUP(S496+0,Tabell8[[#All],[Hovedtype sikkerhet (kategori 1 – 6)]],1,0)),S496,""))</f>
        <v/>
      </c>
      <c r="W496" s="120" t="str">
        <f>IF(OR(V496="",V496=0),"",IF(ISERROR(VLOOKUP(V496+0,Tabell10[[#All],[Segment næringseiendomsengasjementer]],1,0)),V496,""))</f>
        <v/>
      </c>
      <c r="Z496" s="120" t="str">
        <f>IF(OR(Y496="",Y496=0),"",IF(ISERROR(VLOOKUP(Y496+0,Tabell11[[#All],[SMB rabatt]],1,0)),Y496,""))</f>
        <v/>
      </c>
      <c r="AC496" s="120" t="str">
        <f>IF(OR(AB496="",AB496=0),"",IF(ISERROR(VLOOKUP(AB496+0,Tabell12[[#All],[Størrelsesparameter]],1,0)),AB496,""))</f>
        <v/>
      </c>
    </row>
    <row r="497" spans="3:29" ht="14.5">
      <c r="C497" s="8">
        <v>46120</v>
      </c>
      <c r="D497" s="8"/>
      <c r="E497" s="8"/>
      <c r="F497" s="8"/>
      <c r="G497" s="8"/>
      <c r="H497" s="8"/>
      <c r="I497" s="8"/>
      <c r="J497" s="8"/>
      <c r="K497" s="8"/>
      <c r="N497" s="120" t="str">
        <f>IF(OR(M497="",M497=0),"",IF(ISERROR(VLOOKUP(M497+0,Tabell16[[#All],[Sektorkode]],1,0)),M497,""))</f>
        <v/>
      </c>
      <c r="Q497" s="120" t="str">
        <f>IF(OR(P497="",P497=0),"",IF(ISERROR(VLOOKUP(P497+0,Tabell3[[#All],[Næringskode]],1,0)),P497,""))</f>
        <v/>
      </c>
      <c r="T497" s="120" t="str">
        <f>IF(OR(S497="",S497=0),"",IF(ISERROR(VLOOKUP(S497+0,Tabell8[[#All],[Hovedtype sikkerhet (kategori 1 – 6)]],1,0)),S497,""))</f>
        <v/>
      </c>
      <c r="W497" s="120" t="str">
        <f>IF(OR(V497="",V497=0),"",IF(ISERROR(VLOOKUP(V497+0,Tabell10[[#All],[Segment næringseiendomsengasjementer]],1,0)),V497,""))</f>
        <v/>
      </c>
      <c r="Z497" s="120" t="str">
        <f>IF(OR(Y497="",Y497=0),"",IF(ISERROR(VLOOKUP(Y497+0,Tabell11[[#All],[SMB rabatt]],1,0)),Y497,""))</f>
        <v/>
      </c>
      <c r="AC497" s="120" t="str">
        <f>IF(OR(AB497="",AB497=0),"",IF(ISERROR(VLOOKUP(AB497+0,Tabell12[[#All],[Størrelsesparameter]],1,0)),AB497,""))</f>
        <v/>
      </c>
    </row>
    <row r="498" spans="3:29" ht="14.5">
      <c r="C498" s="8">
        <v>46120</v>
      </c>
      <c r="D498" s="8"/>
      <c r="E498" s="8"/>
      <c r="F498" s="8"/>
      <c r="G498" s="8"/>
      <c r="H498" s="8"/>
      <c r="I498" s="8"/>
      <c r="J498" s="8"/>
      <c r="K498" s="8"/>
      <c r="N498" s="120" t="str">
        <f>IF(OR(M498="",M498=0),"",IF(ISERROR(VLOOKUP(M498+0,Tabell16[[#All],[Sektorkode]],1,0)),M498,""))</f>
        <v/>
      </c>
      <c r="Q498" s="120" t="str">
        <f>IF(OR(P498="",P498=0),"",IF(ISERROR(VLOOKUP(P498+0,Tabell3[[#All],[Næringskode]],1,0)),P498,""))</f>
        <v/>
      </c>
      <c r="T498" s="120" t="str">
        <f>IF(OR(S498="",S498=0),"",IF(ISERROR(VLOOKUP(S498+0,Tabell8[[#All],[Hovedtype sikkerhet (kategori 1 – 6)]],1,0)),S498,""))</f>
        <v/>
      </c>
      <c r="W498" s="120" t="str">
        <f>IF(OR(V498="",V498=0),"",IF(ISERROR(VLOOKUP(V498+0,Tabell10[[#All],[Segment næringseiendomsengasjementer]],1,0)),V498,""))</f>
        <v/>
      </c>
      <c r="Z498" s="120" t="str">
        <f>IF(OR(Y498="",Y498=0),"",IF(ISERROR(VLOOKUP(Y498+0,Tabell11[[#All],[SMB rabatt]],1,0)),Y498,""))</f>
        <v/>
      </c>
      <c r="AC498" s="120" t="str">
        <f>IF(OR(AB498="",AB498=0),"",IF(ISERROR(VLOOKUP(AB498+0,Tabell12[[#All],[Størrelsesparameter]],1,0)),AB498,""))</f>
        <v/>
      </c>
    </row>
    <row r="499" spans="3:29" ht="14.5">
      <c r="C499" s="8">
        <v>46130</v>
      </c>
      <c r="D499" s="8"/>
      <c r="E499" s="8"/>
      <c r="F499" s="8"/>
      <c r="G499" s="8"/>
      <c r="H499" s="8"/>
      <c r="I499" s="8"/>
      <c r="J499" s="8"/>
      <c r="K499" s="8"/>
      <c r="N499" s="120" t="str">
        <f>IF(OR(M499="",M499=0),"",IF(ISERROR(VLOOKUP(M499+0,Tabell16[[#All],[Sektorkode]],1,0)),M499,""))</f>
        <v/>
      </c>
      <c r="Q499" s="120" t="str">
        <f>IF(OR(P499="",P499=0),"",IF(ISERROR(VLOOKUP(P499+0,Tabell3[[#All],[Næringskode]],1,0)),P499,""))</f>
        <v/>
      </c>
      <c r="T499" s="120" t="str">
        <f>IF(OR(S499="",S499=0),"",IF(ISERROR(VLOOKUP(S499+0,Tabell8[[#All],[Hovedtype sikkerhet (kategori 1 – 6)]],1,0)),S499,""))</f>
        <v/>
      </c>
      <c r="W499" s="120" t="str">
        <f>IF(OR(V499="",V499=0),"",IF(ISERROR(VLOOKUP(V499+0,Tabell10[[#All],[Segment næringseiendomsengasjementer]],1,0)),V499,""))</f>
        <v/>
      </c>
      <c r="Z499" s="120" t="str">
        <f>IF(OR(Y499="",Y499=0),"",IF(ISERROR(VLOOKUP(Y499+0,Tabell11[[#All],[SMB rabatt]],1,0)),Y499,""))</f>
        <v/>
      </c>
      <c r="AC499" s="120" t="str">
        <f>IF(OR(AB499="",AB499=0),"",IF(ISERROR(VLOOKUP(AB499+0,Tabell12[[#All],[Størrelsesparameter]],1,0)),AB499,""))</f>
        <v/>
      </c>
    </row>
    <row r="500" spans="3:29" ht="14.5">
      <c r="C500" s="8">
        <v>46130</v>
      </c>
      <c r="D500" s="8"/>
      <c r="E500" s="8"/>
      <c r="F500" s="8"/>
      <c r="G500" s="8"/>
      <c r="H500" s="8"/>
      <c r="I500" s="8"/>
      <c r="J500" s="8"/>
      <c r="K500" s="8"/>
      <c r="N500" s="120" t="str">
        <f>IF(OR(M500="",M500=0),"",IF(ISERROR(VLOOKUP(M500+0,Tabell16[[#All],[Sektorkode]],1,0)),M500,""))</f>
        <v/>
      </c>
      <c r="Q500" s="120" t="str">
        <f>IF(OR(P500="",P500=0),"",IF(ISERROR(VLOOKUP(P500+0,Tabell3[[#All],[Næringskode]],1,0)),P500,""))</f>
        <v/>
      </c>
      <c r="T500" s="120" t="str">
        <f>IF(OR(S500="",S500=0),"",IF(ISERROR(VLOOKUP(S500+0,Tabell8[[#All],[Hovedtype sikkerhet (kategori 1 – 6)]],1,0)),S500,""))</f>
        <v/>
      </c>
      <c r="W500" s="120" t="str">
        <f>IF(OR(V500="",V500=0),"",IF(ISERROR(VLOOKUP(V500+0,Tabell10[[#All],[Segment næringseiendomsengasjementer]],1,0)),V500,""))</f>
        <v/>
      </c>
      <c r="Z500" s="120" t="str">
        <f>IF(OR(Y500="",Y500=0),"",IF(ISERROR(VLOOKUP(Y500+0,Tabell11[[#All],[SMB rabatt]],1,0)),Y500,""))</f>
        <v/>
      </c>
      <c r="AC500" s="120" t="str">
        <f>IF(OR(AB500="",AB500=0),"",IF(ISERROR(VLOOKUP(AB500+0,Tabell12[[#All],[Størrelsesparameter]],1,0)),AB500,""))</f>
        <v/>
      </c>
    </row>
    <row r="501" spans="3:29" ht="14.5">
      <c r="C501" s="8">
        <v>46140</v>
      </c>
      <c r="D501" s="8"/>
      <c r="E501" s="8"/>
      <c r="F501" s="8"/>
      <c r="G501" s="8"/>
      <c r="H501" s="8"/>
      <c r="I501" s="8"/>
      <c r="J501" s="8"/>
      <c r="K501" s="8"/>
      <c r="N501" s="120" t="str">
        <f>IF(OR(M501="",M501=0),"",IF(ISERROR(VLOOKUP(M501+0,Tabell16[[#All],[Sektorkode]],1,0)),M501,""))</f>
        <v/>
      </c>
      <c r="Q501" s="120" t="str">
        <f>IF(OR(P501="",P501=0),"",IF(ISERROR(VLOOKUP(P501+0,Tabell3[[#All],[Næringskode]],1,0)),P501,""))</f>
        <v/>
      </c>
      <c r="T501" s="120" t="str">
        <f>IF(OR(S501="",S501=0),"",IF(ISERROR(VLOOKUP(S501+0,Tabell8[[#All],[Hovedtype sikkerhet (kategori 1 – 6)]],1,0)),S501,""))</f>
        <v/>
      </c>
      <c r="W501" s="120" t="str">
        <f>IF(OR(V501="",V501=0),"",IF(ISERROR(VLOOKUP(V501+0,Tabell10[[#All],[Segment næringseiendomsengasjementer]],1,0)),V501,""))</f>
        <v/>
      </c>
      <c r="Z501" s="120" t="str">
        <f>IF(OR(Y501="",Y501=0),"",IF(ISERROR(VLOOKUP(Y501+0,Tabell11[[#All],[SMB rabatt]],1,0)),Y501,""))</f>
        <v/>
      </c>
      <c r="AC501" s="120" t="str">
        <f>IF(OR(AB501="",AB501=0),"",IF(ISERROR(VLOOKUP(AB501+0,Tabell12[[#All],[Størrelsesparameter]],1,0)),AB501,""))</f>
        <v/>
      </c>
    </row>
    <row r="502" spans="3:29" ht="14.5">
      <c r="C502" s="8">
        <v>46140</v>
      </c>
      <c r="D502" s="8"/>
      <c r="E502" s="8"/>
      <c r="F502" s="8"/>
      <c r="G502" s="8"/>
      <c r="H502" s="8"/>
      <c r="I502" s="8"/>
      <c r="J502" s="8"/>
      <c r="K502" s="8"/>
      <c r="Q502" s="120" t="str">
        <f>IF(OR(P502="",P502=0),"",IF(ISERROR(VLOOKUP(P502+0,Tabell3[[#All],[Næringskode]],1,0)),P502,""))</f>
        <v/>
      </c>
      <c r="T502" s="120" t="str">
        <f>IF(OR(S502="",S502=0),"",IF(ISERROR(VLOOKUP(S502+0,Tabell8[[#All],[Hovedtype sikkerhet (kategori 1 – 6)]],1,0)),S502,""))</f>
        <v/>
      </c>
      <c r="W502" s="120" t="str">
        <f>IF(OR(V502="",V502=0),"",IF(ISERROR(VLOOKUP(V502+0,Tabell10[[#All],[Segment næringseiendomsengasjementer]],1,0)),V502,""))</f>
        <v/>
      </c>
      <c r="Z502" s="120" t="str">
        <f>IF(OR(Y502="",Y502=0),"",IF(ISERROR(VLOOKUP(Y502+0,Tabell11[[#All],[SMB rabatt]],1,0)),Y502,""))</f>
        <v/>
      </c>
      <c r="AC502" s="120" t="str">
        <f>IF(OR(AB502="",AB502=0),"",IF(ISERROR(VLOOKUP(AB502+0,Tabell12[[#All],[Størrelsesparameter]],1,0)),AB502,""))</f>
        <v/>
      </c>
    </row>
    <row r="503" spans="3:29" ht="14.5">
      <c r="C503" s="8">
        <v>46150</v>
      </c>
      <c r="D503" s="8"/>
      <c r="E503" s="8"/>
      <c r="F503" s="8"/>
      <c r="G503" s="8"/>
      <c r="H503" s="8"/>
      <c r="I503" s="8"/>
      <c r="J503" s="8"/>
      <c r="K503" s="8"/>
      <c r="Q503" s="120" t="str">
        <f>IF(OR(P503="",P503=0),"",IF(ISERROR(VLOOKUP(P503+0,Tabell3[[#All],[Næringskode]],1,0)),P503,""))</f>
        <v/>
      </c>
      <c r="T503" s="120" t="str">
        <f>IF(OR(S503="",S503=0),"",IF(ISERROR(VLOOKUP(S503+0,Tabell8[[#All],[Hovedtype sikkerhet (kategori 1 – 6)]],1,0)),S503,""))</f>
        <v/>
      </c>
      <c r="W503" s="120" t="str">
        <f>IF(OR(V503="",V503=0),"",IF(ISERROR(VLOOKUP(V503+0,Tabell10[[#All],[Segment næringseiendomsengasjementer]],1,0)),V503,""))</f>
        <v/>
      </c>
      <c r="Z503" s="120" t="str">
        <f>IF(OR(Y503="",Y503=0),"",IF(ISERROR(VLOOKUP(Y503+0,Tabell11[[#All],[SMB rabatt]],1,0)),Y503,""))</f>
        <v/>
      </c>
      <c r="AC503" s="120" t="str">
        <f>IF(OR(AB503="",AB503=0),"",IF(ISERROR(VLOOKUP(AB503+0,Tabell12[[#All],[Størrelsesparameter]],1,0)),AB503,""))</f>
        <v/>
      </c>
    </row>
    <row r="504" spans="3:29" ht="14.5">
      <c r="C504" s="8">
        <v>46150</v>
      </c>
      <c r="D504" s="8"/>
      <c r="E504" s="8"/>
      <c r="F504" s="8"/>
      <c r="G504" s="8"/>
      <c r="H504" s="8"/>
      <c r="I504" s="8"/>
      <c r="J504" s="8"/>
      <c r="K504" s="8"/>
      <c r="Q504" s="120" t="str">
        <f>IF(OR(P504="",P504=0),"",IF(ISERROR(VLOOKUP(P504+0,Tabell3[[#All],[Næringskode]],1,0)),P504,""))</f>
        <v/>
      </c>
      <c r="T504" s="120" t="str">
        <f>IF(OR(S504="",S504=0),"",IF(ISERROR(VLOOKUP(S504+0,Tabell8[[#All],[Hovedtype sikkerhet (kategori 1 – 6)]],1,0)),S504,""))</f>
        <v/>
      </c>
      <c r="W504" s="120" t="str">
        <f>IF(OR(V504="",V504=0),"",IF(ISERROR(VLOOKUP(V504+0,Tabell10[[#All],[Segment næringseiendomsengasjementer]],1,0)),V504,""))</f>
        <v/>
      </c>
      <c r="Z504" s="120" t="str">
        <f>IF(OR(Y504="",Y504=0),"",IF(ISERROR(VLOOKUP(Y504+0,Tabell11[[#All],[SMB rabatt]],1,0)),Y504,""))</f>
        <v/>
      </c>
      <c r="AC504" s="120" t="str">
        <f>IF(OR(AB504="",AB504=0),"",IF(ISERROR(VLOOKUP(AB504+0,Tabell12[[#All],[Størrelsesparameter]],1,0)),AB504,""))</f>
        <v/>
      </c>
    </row>
    <row r="505" spans="3:29" ht="14.5">
      <c r="C505" s="8">
        <v>46160</v>
      </c>
      <c r="D505" s="8"/>
      <c r="E505" s="8"/>
      <c r="F505" s="8"/>
      <c r="G505" s="8"/>
      <c r="H505" s="8"/>
      <c r="I505" s="8"/>
      <c r="J505" s="8"/>
      <c r="K505" s="8"/>
      <c r="Q505" s="120" t="str">
        <f>IF(OR(P505="",P505=0),"",IF(ISERROR(VLOOKUP(P505+0,Tabell3[[#All],[Næringskode]],1,0)),P505,""))</f>
        <v/>
      </c>
      <c r="T505" s="120" t="str">
        <f>IF(OR(S505="",S505=0),"",IF(ISERROR(VLOOKUP(S505+0,Tabell8[[#All],[Hovedtype sikkerhet (kategori 1 – 6)]],1,0)),S505,""))</f>
        <v/>
      </c>
      <c r="W505" s="120" t="str">
        <f>IF(OR(V505="",V505=0),"",IF(ISERROR(VLOOKUP(V505+0,Tabell10[[#All],[Segment næringseiendomsengasjementer]],1,0)),V505,""))</f>
        <v/>
      </c>
      <c r="Z505" s="120" t="str">
        <f>IF(OR(Y505="",Y505=0),"",IF(ISERROR(VLOOKUP(Y505+0,Tabell11[[#All],[SMB rabatt]],1,0)),Y505,""))</f>
        <v/>
      </c>
      <c r="AC505" s="120" t="str">
        <f>IF(OR(AB505="",AB505=0),"",IF(ISERROR(VLOOKUP(AB505+0,Tabell12[[#All],[Størrelsesparameter]],1,0)),AB505,""))</f>
        <v/>
      </c>
    </row>
    <row r="506" spans="3:29" ht="14.5">
      <c r="C506" s="8">
        <v>46160</v>
      </c>
      <c r="D506" s="8"/>
      <c r="E506" s="8"/>
      <c r="F506" s="8"/>
      <c r="G506" s="8"/>
      <c r="H506" s="8"/>
      <c r="I506" s="8"/>
      <c r="J506" s="8"/>
      <c r="K506" s="8"/>
      <c r="Q506" s="120" t="str">
        <f>IF(OR(P506="",P506=0),"",IF(ISERROR(VLOOKUP(P506+0,Tabell3[[#All],[Næringskode]],1,0)),P506,""))</f>
        <v/>
      </c>
      <c r="T506" s="120" t="str">
        <f>IF(OR(S506="",S506=0),"",IF(ISERROR(VLOOKUP(S506+0,Tabell8[[#All],[Hovedtype sikkerhet (kategori 1 – 6)]],1,0)),S506,""))</f>
        <v/>
      </c>
      <c r="W506" s="120" t="str">
        <f>IF(OR(V506="",V506=0),"",IF(ISERROR(VLOOKUP(V506+0,Tabell10[[#All],[Segment næringseiendomsengasjementer]],1,0)),V506,""))</f>
        <v/>
      </c>
      <c r="Z506" s="120" t="str">
        <f>IF(OR(Y506="",Y506=0),"",IF(ISERROR(VLOOKUP(Y506+0,Tabell11[[#All],[SMB rabatt]],1,0)),Y506,""))</f>
        <v/>
      </c>
      <c r="AC506" s="120" t="str">
        <f>IF(OR(AB506="",AB506=0),"",IF(ISERROR(VLOOKUP(AB506+0,Tabell12[[#All],[Størrelsesparameter]],1,0)),AB506,""))</f>
        <v/>
      </c>
    </row>
    <row r="507" spans="3:29" ht="14.5">
      <c r="C507" s="8">
        <v>46170</v>
      </c>
      <c r="D507" s="8"/>
      <c r="E507" s="8"/>
      <c r="F507" s="8"/>
      <c r="G507" s="8"/>
      <c r="H507" s="8"/>
      <c r="I507" s="8"/>
      <c r="J507" s="8"/>
      <c r="K507" s="8"/>
      <c r="Q507" s="120" t="str">
        <f>IF(OR(P507="",P507=0),"",IF(ISERROR(VLOOKUP(P507+0,Tabell3[[#All],[Næringskode]],1,0)),P507,""))</f>
        <v/>
      </c>
      <c r="T507" s="120" t="str">
        <f>IF(OR(S507="",S507=0),"",IF(ISERROR(VLOOKUP(S507+0,Tabell8[[#All],[Hovedtype sikkerhet (kategori 1 – 6)]],1,0)),S507,""))</f>
        <v/>
      </c>
      <c r="W507" s="120" t="str">
        <f>IF(OR(V507="",V507=0),"",IF(ISERROR(VLOOKUP(V507+0,Tabell10[[#All],[Segment næringseiendomsengasjementer]],1,0)),V507,""))</f>
        <v/>
      </c>
      <c r="Z507" s="120" t="str">
        <f>IF(OR(Y507="",Y507=0),"",IF(ISERROR(VLOOKUP(Y507+0,Tabell11[[#All],[SMB rabatt]],1,0)),Y507,""))</f>
        <v/>
      </c>
      <c r="AC507" s="120" t="str">
        <f>IF(OR(AB507="",AB507=0),"",IF(ISERROR(VLOOKUP(AB507+0,Tabell12[[#All],[Størrelsesparameter]],1,0)),AB507,""))</f>
        <v/>
      </c>
    </row>
    <row r="508" spans="3:29" ht="14.5">
      <c r="C508" s="8">
        <v>46170</v>
      </c>
      <c r="D508" s="8"/>
      <c r="E508" s="8"/>
      <c r="F508" s="8"/>
      <c r="G508" s="8"/>
      <c r="H508" s="8"/>
      <c r="I508" s="8"/>
      <c r="J508" s="8"/>
      <c r="K508" s="8"/>
      <c r="Q508" s="120" t="str">
        <f>IF(OR(P508="",P508=0),"",IF(ISERROR(VLOOKUP(P508+0,Tabell3[[#All],[Næringskode]],1,0)),P508,""))</f>
        <v/>
      </c>
      <c r="T508" s="120" t="str">
        <f>IF(OR(S508="",S508=0),"",IF(ISERROR(VLOOKUP(S508+0,Tabell8[[#All],[Hovedtype sikkerhet (kategori 1 – 6)]],1,0)),S508,""))</f>
        <v/>
      </c>
      <c r="W508" s="120" t="str">
        <f>IF(OR(V508="",V508=0),"",IF(ISERROR(VLOOKUP(V508+0,Tabell10[[#All],[Segment næringseiendomsengasjementer]],1,0)),V508,""))</f>
        <v/>
      </c>
      <c r="Z508" s="120" t="str">
        <f>IF(OR(Y508="",Y508=0),"",IF(ISERROR(VLOOKUP(Y508+0,Tabell11[[#All],[SMB rabatt]],1,0)),Y508,""))</f>
        <v/>
      </c>
      <c r="AC508" s="120" t="str">
        <f>IF(OR(AB508="",AB508=0),"",IF(ISERROR(VLOOKUP(AB508+0,Tabell12[[#All],[Størrelsesparameter]],1,0)),AB508,""))</f>
        <v/>
      </c>
    </row>
    <row r="509" spans="3:29" ht="14.5">
      <c r="C509" s="8">
        <v>46180</v>
      </c>
      <c r="D509" s="8"/>
      <c r="E509" s="8"/>
      <c r="F509" s="8"/>
      <c r="G509" s="8"/>
      <c r="H509" s="8"/>
      <c r="I509" s="8"/>
      <c r="J509" s="8"/>
      <c r="K509" s="8"/>
      <c r="Q509" s="120" t="str">
        <f>IF(OR(P509="",P509=0),"",IF(ISERROR(VLOOKUP(P509+0,Tabell3[[#All],[Næringskode]],1,0)),P509,""))</f>
        <v/>
      </c>
      <c r="T509" s="120" t="str">
        <f>IF(OR(S509="",S509=0),"",IF(ISERROR(VLOOKUP(S509+0,Tabell8[[#All],[Hovedtype sikkerhet (kategori 1 – 6)]],1,0)),S509,""))</f>
        <v/>
      </c>
      <c r="W509" s="120" t="str">
        <f>IF(OR(V509="",V509=0),"",IF(ISERROR(VLOOKUP(V509+0,Tabell10[[#All],[Segment næringseiendomsengasjementer]],1,0)),V509,""))</f>
        <v/>
      </c>
      <c r="Z509" s="120" t="str">
        <f>IF(OR(Y509="",Y509=0),"",IF(ISERROR(VLOOKUP(Y509+0,Tabell11[[#All],[SMB rabatt]],1,0)),Y509,""))</f>
        <v/>
      </c>
      <c r="AC509" s="120" t="str">
        <f>IF(OR(AB509="",AB509=0),"",IF(ISERROR(VLOOKUP(AB509+0,Tabell12[[#All],[Størrelsesparameter]],1,0)),AB509,""))</f>
        <v/>
      </c>
    </row>
    <row r="510" spans="3:29" ht="14.5">
      <c r="C510" s="8">
        <v>46180</v>
      </c>
      <c r="D510" s="8"/>
      <c r="E510" s="8"/>
      <c r="F510" s="8"/>
      <c r="G510" s="8"/>
      <c r="H510" s="8"/>
      <c r="I510" s="8"/>
      <c r="J510" s="8"/>
      <c r="K510" s="8"/>
      <c r="Q510" s="120" t="str">
        <f>IF(OR(P510="",P510=0),"",IF(ISERROR(VLOOKUP(P510+0,Tabell3[[#All],[Næringskode]],1,0)),P510,""))</f>
        <v/>
      </c>
      <c r="T510" s="120" t="str">
        <f>IF(OR(S510="",S510=0),"",IF(ISERROR(VLOOKUP(S510+0,Tabell8[[#All],[Hovedtype sikkerhet (kategori 1 – 6)]],1,0)),S510,""))</f>
        <v/>
      </c>
      <c r="W510" s="120" t="str">
        <f>IF(OR(V510="",V510=0),"",IF(ISERROR(VLOOKUP(V510+0,Tabell10[[#All],[Segment næringseiendomsengasjementer]],1,0)),V510,""))</f>
        <v/>
      </c>
      <c r="Z510" s="120" t="str">
        <f>IF(OR(Y510="",Y510=0),"",IF(ISERROR(VLOOKUP(Y510+0,Tabell11[[#All],[SMB rabatt]],1,0)),Y510,""))</f>
        <v/>
      </c>
      <c r="AC510" s="120" t="str">
        <f>IF(OR(AB510="",AB510=0),"",IF(ISERROR(VLOOKUP(AB510+0,Tabell12[[#All],[Størrelsesparameter]],1,0)),AB510,""))</f>
        <v/>
      </c>
    </row>
    <row r="511" spans="3:29" ht="14.5">
      <c r="C511" s="8">
        <v>46180</v>
      </c>
      <c r="D511" s="8"/>
      <c r="E511" s="8"/>
      <c r="F511" s="8"/>
      <c r="G511" s="8"/>
      <c r="H511" s="8"/>
      <c r="I511" s="8"/>
      <c r="J511" s="8"/>
      <c r="K511" s="8"/>
      <c r="Q511" s="120" t="str">
        <f>IF(OR(P511="",P511=0),"",IF(ISERROR(VLOOKUP(P511+0,Tabell3[[#All],[Næringskode]],1,0)),P511,""))</f>
        <v/>
      </c>
      <c r="T511" s="120" t="str">
        <f>IF(OR(S511="",S511=0),"",IF(ISERROR(VLOOKUP(S511+0,Tabell8[[#All],[Hovedtype sikkerhet (kategori 1 – 6)]],1,0)),S511,""))</f>
        <v/>
      </c>
      <c r="W511" s="120" t="str">
        <f>IF(OR(V511="",V511=0),"",IF(ISERROR(VLOOKUP(V511+0,Tabell10[[#All],[Segment næringseiendomsengasjementer]],1,0)),V511,""))</f>
        <v/>
      </c>
      <c r="Z511" s="120" t="str">
        <f>IF(OR(Y511="",Y511=0),"",IF(ISERROR(VLOOKUP(Y511+0,Tabell11[[#All],[SMB rabatt]],1,0)),Y511,""))</f>
        <v/>
      </c>
      <c r="AC511" s="120" t="str">
        <f>IF(OR(AB511="",AB511=0),"",IF(ISERROR(VLOOKUP(AB511+0,Tabell12[[#All],[Størrelsesparameter]],1,0)),AB511,""))</f>
        <v/>
      </c>
    </row>
    <row r="512" spans="3:29" ht="14.5">
      <c r="C512" s="8">
        <v>46180</v>
      </c>
      <c r="D512" s="8"/>
      <c r="E512" s="8"/>
      <c r="F512" s="8"/>
      <c r="G512" s="8"/>
      <c r="H512" s="8"/>
      <c r="I512" s="8"/>
      <c r="J512" s="8"/>
      <c r="K512" s="8"/>
      <c r="Q512" s="120" t="str">
        <f>IF(OR(P512="",P512=0),"",IF(ISERROR(VLOOKUP(P512+0,Tabell3[[#All],[Næringskode]],1,0)),P512,""))</f>
        <v/>
      </c>
      <c r="T512" s="120" t="str">
        <f>IF(OR(S512="",S512=0),"",IF(ISERROR(VLOOKUP(S512+0,Tabell8[[#All],[Hovedtype sikkerhet (kategori 1 – 6)]],1,0)),S512,""))</f>
        <v/>
      </c>
      <c r="W512" s="120" t="str">
        <f>IF(OR(V512="",V512=0),"",IF(ISERROR(VLOOKUP(V512+0,Tabell10[[#All],[Segment næringseiendomsengasjementer]],1,0)),V512,""))</f>
        <v/>
      </c>
      <c r="Z512" s="120" t="str">
        <f>IF(OR(Y512="",Y512=0),"",IF(ISERROR(VLOOKUP(Y512+0,Tabell11[[#All],[SMB rabatt]],1,0)),Y512,""))</f>
        <v/>
      </c>
      <c r="AC512" s="120" t="str">
        <f>IF(OR(AB512="",AB512=0),"",IF(ISERROR(VLOOKUP(AB512+0,Tabell12[[#All],[Størrelsesparameter]],1,0)),AB512,""))</f>
        <v/>
      </c>
    </row>
    <row r="513" spans="3:29" ht="14.5">
      <c r="C513" s="8">
        <v>46180</v>
      </c>
      <c r="D513" s="8"/>
      <c r="E513" s="8"/>
      <c r="F513" s="8"/>
      <c r="G513" s="8"/>
      <c r="H513" s="8"/>
      <c r="I513" s="8"/>
      <c r="J513" s="8"/>
      <c r="K513" s="8"/>
      <c r="Q513" s="120" t="str">
        <f>IF(OR(P513="",P513=0),"",IF(ISERROR(VLOOKUP(P513+0,Tabell3[[#All],[Næringskode]],1,0)),P513,""))</f>
        <v/>
      </c>
      <c r="T513" s="120" t="str">
        <f>IF(OR(S513="",S513=0),"",IF(ISERROR(VLOOKUP(S513+0,Tabell8[[#All],[Hovedtype sikkerhet (kategori 1 – 6)]],1,0)),S513,""))</f>
        <v/>
      </c>
      <c r="W513" s="120" t="str">
        <f>IF(OR(V513="",V513=0),"",IF(ISERROR(VLOOKUP(V513+0,Tabell10[[#All],[Segment næringseiendomsengasjementer]],1,0)),V513,""))</f>
        <v/>
      </c>
      <c r="Z513" s="120" t="str">
        <f>IF(OR(Y513="",Y513=0),"",IF(ISERROR(VLOOKUP(Y513+0,Tabell11[[#All],[SMB rabatt]],1,0)),Y513,""))</f>
        <v/>
      </c>
      <c r="AC513" s="120" t="str">
        <f>IF(OR(AB513="",AB513=0),"",IF(ISERROR(VLOOKUP(AB513+0,Tabell12[[#All],[Størrelsesparameter]],1,0)),AB513,""))</f>
        <v/>
      </c>
    </row>
    <row r="514" spans="3:29" ht="14.5">
      <c r="C514" s="8">
        <v>46180</v>
      </c>
      <c r="D514" s="8"/>
      <c r="E514" s="8"/>
      <c r="F514" s="8"/>
      <c r="G514" s="8"/>
      <c r="H514" s="8"/>
      <c r="I514" s="8"/>
      <c r="J514" s="8"/>
      <c r="K514" s="8"/>
      <c r="Q514" s="120" t="str">
        <f>IF(OR(P514="",P514=0),"",IF(ISERROR(VLOOKUP(P514+0,Tabell3[[#All],[Næringskode]],1,0)),P514,""))</f>
        <v/>
      </c>
      <c r="T514" s="120" t="str">
        <f>IF(OR(S514="",S514=0),"",IF(ISERROR(VLOOKUP(S514+0,Tabell8[[#All],[Hovedtype sikkerhet (kategori 1 – 6)]],1,0)),S514,""))</f>
        <v/>
      </c>
      <c r="W514" s="120" t="str">
        <f>IF(OR(V514="",V514=0),"",IF(ISERROR(VLOOKUP(V514+0,Tabell10[[#All],[Segment næringseiendomsengasjementer]],1,0)),V514,""))</f>
        <v/>
      </c>
      <c r="Z514" s="120" t="str">
        <f>IF(OR(Y514="",Y514=0),"",IF(ISERROR(VLOOKUP(Y514+0,Tabell11[[#All],[SMB rabatt]],1,0)),Y514,""))</f>
        <v/>
      </c>
      <c r="AC514" s="120" t="str">
        <f>IF(OR(AB514="",AB514=0),"",IF(ISERROR(VLOOKUP(AB514+0,Tabell12[[#All],[Størrelsesparameter]],1,0)),AB514,""))</f>
        <v/>
      </c>
    </row>
    <row r="515" spans="3:29" ht="14.5">
      <c r="C515" s="8">
        <v>46190</v>
      </c>
      <c r="D515" s="8"/>
      <c r="E515" s="8"/>
      <c r="F515" s="8"/>
      <c r="G515" s="8"/>
      <c r="H515" s="8"/>
      <c r="I515" s="8"/>
      <c r="J515" s="8"/>
      <c r="K515" s="8"/>
      <c r="Q515" s="120" t="str">
        <f>IF(OR(P515="",P515=0),"",IF(ISERROR(VLOOKUP(P515+0,Tabell3[[#All],[Næringskode]],1,0)),P515,""))</f>
        <v/>
      </c>
      <c r="T515" s="120" t="str">
        <f>IF(OR(S515="",S515=0),"",IF(ISERROR(VLOOKUP(S515+0,Tabell8[[#All],[Hovedtype sikkerhet (kategori 1 – 6)]],1,0)),S515,""))</f>
        <v/>
      </c>
      <c r="W515" s="120" t="str">
        <f>IF(OR(V515="",V515=0),"",IF(ISERROR(VLOOKUP(V515+0,Tabell10[[#All],[Segment næringseiendomsengasjementer]],1,0)),V515,""))</f>
        <v/>
      </c>
      <c r="Z515" s="120" t="str">
        <f>IF(OR(Y515="",Y515=0),"",IF(ISERROR(VLOOKUP(Y515+0,Tabell11[[#All],[SMB rabatt]],1,0)),Y515,""))</f>
        <v/>
      </c>
      <c r="AC515" s="120" t="str">
        <f>IF(OR(AB515="",AB515=0),"",IF(ISERROR(VLOOKUP(AB515+0,Tabell12[[#All],[Størrelsesparameter]],1,0)),AB515,""))</f>
        <v/>
      </c>
    </row>
    <row r="516" spans="3:29" ht="14.5">
      <c r="C516" s="8">
        <v>46190</v>
      </c>
      <c r="D516" s="8"/>
      <c r="E516" s="8"/>
      <c r="F516" s="8"/>
      <c r="G516" s="8"/>
      <c r="H516" s="8"/>
      <c r="I516" s="8"/>
      <c r="J516" s="8"/>
      <c r="K516" s="8"/>
      <c r="Q516" s="120" t="str">
        <f>IF(OR(P516="",P516=0),"",IF(ISERROR(VLOOKUP(P516+0,Tabell3[[#All],[Næringskode]],1,0)),P516,""))</f>
        <v/>
      </c>
      <c r="T516" s="120" t="str">
        <f>IF(OR(S516="",S516=0),"",IF(ISERROR(VLOOKUP(S516+0,Tabell8[[#All],[Hovedtype sikkerhet (kategori 1 – 6)]],1,0)),S516,""))</f>
        <v/>
      </c>
      <c r="W516" s="120" t="str">
        <f>IF(OR(V516="",V516=0),"",IF(ISERROR(VLOOKUP(V516+0,Tabell10[[#All],[Segment næringseiendomsengasjementer]],1,0)),V516,""))</f>
        <v/>
      </c>
      <c r="Z516" s="120" t="str">
        <f>IF(OR(Y516="",Y516=0),"",IF(ISERROR(VLOOKUP(Y516+0,Tabell11[[#All],[SMB rabatt]],1,0)),Y516,""))</f>
        <v/>
      </c>
      <c r="AC516" s="120" t="str">
        <f>IF(OR(AB516="",AB516=0),"",IF(ISERROR(VLOOKUP(AB516+0,Tabell12[[#All],[Størrelsesparameter]],1,0)),AB516,""))</f>
        <v/>
      </c>
    </row>
    <row r="517" spans="3:29" ht="14.5">
      <c r="C517" s="8">
        <v>46210</v>
      </c>
      <c r="D517" s="8"/>
      <c r="E517" s="8"/>
      <c r="F517" s="8"/>
      <c r="G517" s="8"/>
      <c r="H517" s="8"/>
      <c r="I517" s="8"/>
      <c r="J517" s="8"/>
      <c r="K517" s="8"/>
      <c r="Q517" s="120" t="str">
        <f>IF(OR(P517="",P517=0),"",IF(ISERROR(VLOOKUP(P517+0,Tabell3[[#All],[Næringskode]],1,0)),P517,""))</f>
        <v/>
      </c>
      <c r="T517" s="120" t="str">
        <f>IF(OR(S517="",S517=0),"",IF(ISERROR(VLOOKUP(S517+0,Tabell8[[#All],[Hovedtype sikkerhet (kategori 1 – 6)]],1,0)),S517,""))</f>
        <v/>
      </c>
      <c r="W517" s="120" t="str">
        <f>IF(OR(V517="",V517=0),"",IF(ISERROR(VLOOKUP(V517+0,Tabell10[[#All],[Segment næringseiendomsengasjementer]],1,0)),V517,""))</f>
        <v/>
      </c>
      <c r="Z517" s="120" t="str">
        <f>IF(OR(Y517="",Y517=0),"",IF(ISERROR(VLOOKUP(Y517+0,Tabell11[[#All],[SMB rabatt]],1,0)),Y517,""))</f>
        <v/>
      </c>
      <c r="AC517" s="120" t="str">
        <f>IF(OR(AB517="",AB517=0),"",IF(ISERROR(VLOOKUP(AB517+0,Tabell12[[#All],[Størrelsesparameter]],1,0)),AB517,""))</f>
        <v/>
      </c>
    </row>
    <row r="518" spans="3:29" ht="14.5">
      <c r="C518" s="8">
        <v>46220</v>
      </c>
      <c r="D518" s="8"/>
      <c r="E518" s="8"/>
      <c r="F518" s="8"/>
      <c r="G518" s="8"/>
      <c r="H518" s="8"/>
      <c r="I518" s="8"/>
      <c r="J518" s="8"/>
      <c r="K518" s="8"/>
      <c r="Q518" s="120" t="str">
        <f>IF(OR(P518="",P518=0),"",IF(ISERROR(VLOOKUP(P518+0,Tabell3[[#All],[Næringskode]],1,0)),P518,""))</f>
        <v/>
      </c>
      <c r="T518" s="120" t="str">
        <f>IF(OR(S518="",S518=0),"",IF(ISERROR(VLOOKUP(S518+0,Tabell8[[#All],[Hovedtype sikkerhet (kategori 1 – 6)]],1,0)),S518,""))</f>
        <v/>
      </c>
      <c r="W518" s="120" t="str">
        <f>IF(OR(V518="",V518=0),"",IF(ISERROR(VLOOKUP(V518+0,Tabell10[[#All],[Segment næringseiendomsengasjementer]],1,0)),V518,""))</f>
        <v/>
      </c>
      <c r="Z518" s="120" t="str">
        <f>IF(OR(Y518="",Y518=0),"",IF(ISERROR(VLOOKUP(Y518+0,Tabell11[[#All],[SMB rabatt]],1,0)),Y518,""))</f>
        <v/>
      </c>
      <c r="AC518" s="120" t="str">
        <f>IF(OR(AB518="",AB518=0),"",IF(ISERROR(VLOOKUP(AB518+0,Tabell12[[#All],[Størrelsesparameter]],1,0)),AB518,""))</f>
        <v/>
      </c>
    </row>
    <row r="519" spans="3:29" ht="14.5">
      <c r="C519" s="8">
        <v>46230</v>
      </c>
      <c r="D519" s="8"/>
      <c r="E519" s="8"/>
      <c r="F519" s="8"/>
      <c r="G519" s="8"/>
      <c r="H519" s="8"/>
      <c r="I519" s="8"/>
      <c r="J519" s="8"/>
      <c r="K519" s="8"/>
      <c r="Q519" s="120" t="str">
        <f>IF(OR(P519="",P519=0),"",IF(ISERROR(VLOOKUP(P519+0,Tabell3[[#All],[Næringskode]],1,0)),P519,""))</f>
        <v/>
      </c>
      <c r="T519" s="120" t="str">
        <f>IF(OR(S519="",S519=0),"",IF(ISERROR(VLOOKUP(S519+0,Tabell8[[#All],[Hovedtype sikkerhet (kategori 1 – 6)]],1,0)),S519,""))</f>
        <v/>
      </c>
      <c r="W519" s="120" t="str">
        <f>IF(OR(V519="",V519=0),"",IF(ISERROR(VLOOKUP(V519+0,Tabell10[[#All],[Segment næringseiendomsengasjementer]],1,0)),V519,""))</f>
        <v/>
      </c>
      <c r="Z519" s="120" t="str">
        <f>IF(OR(Y519="",Y519=0),"",IF(ISERROR(VLOOKUP(Y519+0,Tabell11[[#All],[SMB rabatt]],1,0)),Y519,""))</f>
        <v/>
      </c>
      <c r="AC519" s="120" t="str">
        <f>IF(OR(AB519="",AB519=0),"",IF(ISERROR(VLOOKUP(AB519+0,Tabell12[[#All],[Størrelsesparameter]],1,0)),AB519,""))</f>
        <v/>
      </c>
    </row>
    <row r="520" spans="3:29" ht="14.5">
      <c r="C520" s="8">
        <v>46240</v>
      </c>
      <c r="D520" s="8"/>
      <c r="E520" s="8"/>
      <c r="F520" s="8"/>
      <c r="G520" s="8"/>
      <c r="H520" s="8"/>
      <c r="I520" s="8"/>
      <c r="J520" s="8"/>
      <c r="K520" s="8"/>
      <c r="Q520" s="120" t="str">
        <f>IF(OR(P520="",P520=0),"",IF(ISERROR(VLOOKUP(P520+0,Tabell3[[#All],[Næringskode]],1,0)),P520,""))</f>
        <v/>
      </c>
      <c r="T520" s="120" t="str">
        <f>IF(OR(S520="",S520=0),"",IF(ISERROR(VLOOKUP(S520+0,Tabell8[[#All],[Hovedtype sikkerhet (kategori 1 – 6)]],1,0)),S520,""))</f>
        <v/>
      </c>
      <c r="W520" s="120" t="str">
        <f>IF(OR(V520="",V520=0),"",IF(ISERROR(VLOOKUP(V520+0,Tabell10[[#All],[Segment næringseiendomsengasjementer]],1,0)),V520,""))</f>
        <v/>
      </c>
      <c r="Z520" s="120" t="str">
        <f>IF(OR(Y520="",Y520=0),"",IF(ISERROR(VLOOKUP(Y520+0,Tabell11[[#All],[SMB rabatt]],1,0)),Y520,""))</f>
        <v/>
      </c>
      <c r="AC520" s="120" t="str">
        <f>IF(OR(AB520="",AB520=0),"",IF(ISERROR(VLOOKUP(AB520+0,Tabell12[[#All],[Størrelsesparameter]],1,0)),AB520,""))</f>
        <v/>
      </c>
    </row>
    <row r="521" spans="3:29" ht="14.5">
      <c r="C521" s="8">
        <v>46310</v>
      </c>
      <c r="D521" s="8"/>
      <c r="E521" s="8"/>
      <c r="F521" s="8"/>
      <c r="G521" s="8"/>
      <c r="H521" s="8"/>
      <c r="I521" s="8"/>
      <c r="J521" s="8"/>
      <c r="K521" s="8"/>
      <c r="Q521" s="120" t="str">
        <f>IF(OR(P521="",P521=0),"",IF(ISERROR(VLOOKUP(P521+0,Tabell3[[#All],[Næringskode]],1,0)),P521,""))</f>
        <v/>
      </c>
      <c r="T521" s="120" t="str">
        <f>IF(OR(S521="",S521=0),"",IF(ISERROR(VLOOKUP(S521+0,Tabell8[[#All],[Hovedtype sikkerhet (kategori 1 – 6)]],1,0)),S521,""))</f>
        <v/>
      </c>
      <c r="W521" s="120" t="str">
        <f>IF(OR(V521="",V521=0),"",IF(ISERROR(VLOOKUP(V521+0,Tabell10[[#All],[Segment næringseiendomsengasjementer]],1,0)),V521,""))</f>
        <v/>
      </c>
      <c r="Z521" s="120" t="str">
        <f>IF(OR(Y521="",Y521=0),"",IF(ISERROR(VLOOKUP(Y521+0,Tabell11[[#All],[SMB rabatt]],1,0)),Y521,""))</f>
        <v/>
      </c>
      <c r="AC521" s="120" t="str">
        <f>IF(OR(AB521="",AB521=0),"",IF(ISERROR(VLOOKUP(AB521+0,Tabell12[[#All],[Størrelsesparameter]],1,0)),AB521,""))</f>
        <v/>
      </c>
    </row>
    <row r="522" spans="3:29" ht="14.5">
      <c r="C522" s="8">
        <v>46321</v>
      </c>
      <c r="D522" s="8"/>
      <c r="E522" s="8"/>
      <c r="F522" s="8"/>
      <c r="G522" s="8"/>
      <c r="H522" s="8"/>
      <c r="I522" s="8"/>
      <c r="J522" s="8"/>
      <c r="K522" s="8"/>
      <c r="Q522" s="120" t="str">
        <f>IF(OR(P522="",P522=0),"",IF(ISERROR(VLOOKUP(P522+0,Tabell3[[#All],[Næringskode]],1,0)),P522,""))</f>
        <v/>
      </c>
      <c r="T522" s="120" t="str">
        <f>IF(OR(S522="",S522=0),"",IF(ISERROR(VLOOKUP(S522+0,Tabell8[[#All],[Hovedtype sikkerhet (kategori 1 – 6)]],1,0)),S522,""))</f>
        <v/>
      </c>
      <c r="W522" s="120" t="str">
        <f>IF(OR(V522="",V522=0),"",IF(ISERROR(VLOOKUP(V522+0,Tabell10[[#All],[Segment næringseiendomsengasjementer]],1,0)),V522,""))</f>
        <v/>
      </c>
      <c r="Z522" s="120" t="str">
        <f>IF(OR(Y522="",Y522=0),"",IF(ISERROR(VLOOKUP(Y522+0,Tabell11[[#All],[SMB rabatt]],1,0)),Y522,""))</f>
        <v/>
      </c>
      <c r="AC522" s="120" t="str">
        <f>IF(OR(AB522="",AB522=0),"",IF(ISERROR(VLOOKUP(AB522+0,Tabell12[[#All],[Størrelsesparameter]],1,0)),AB522,""))</f>
        <v/>
      </c>
    </row>
    <row r="523" spans="3:29" ht="14.5">
      <c r="C523" s="8">
        <v>46322</v>
      </c>
      <c r="D523" s="8"/>
      <c r="E523" s="8"/>
      <c r="F523" s="8"/>
      <c r="G523" s="8"/>
      <c r="H523" s="8"/>
      <c r="I523" s="8"/>
      <c r="J523" s="8"/>
      <c r="K523" s="8"/>
      <c r="Q523" s="120" t="str">
        <f>IF(OR(P523="",P523=0),"",IF(ISERROR(VLOOKUP(P523+0,Tabell3[[#All],[Næringskode]],1,0)),P523,""))</f>
        <v/>
      </c>
      <c r="T523" s="120" t="str">
        <f>IF(OR(S523="",S523=0),"",IF(ISERROR(VLOOKUP(S523+0,Tabell8[[#All],[Hovedtype sikkerhet (kategori 1 – 6)]],1,0)),S523,""))</f>
        <v/>
      </c>
      <c r="W523" s="120" t="str">
        <f>IF(OR(V523="",V523=0),"",IF(ISERROR(VLOOKUP(V523+0,Tabell10[[#All],[Segment næringseiendomsengasjementer]],1,0)),V523,""))</f>
        <v/>
      </c>
      <c r="Z523" s="120" t="str">
        <f>IF(OR(Y523="",Y523=0),"",IF(ISERROR(VLOOKUP(Y523+0,Tabell11[[#All],[SMB rabatt]],1,0)),Y523,""))</f>
        <v/>
      </c>
      <c r="AC523" s="120" t="str">
        <f>IF(OR(AB523="",AB523=0),"",IF(ISERROR(VLOOKUP(AB523+0,Tabell12[[#All],[Størrelsesparameter]],1,0)),AB523,""))</f>
        <v/>
      </c>
    </row>
    <row r="524" spans="3:29" ht="14.5">
      <c r="C524" s="8">
        <v>46330</v>
      </c>
      <c r="D524" s="8"/>
      <c r="E524" s="8"/>
      <c r="F524" s="8"/>
      <c r="G524" s="8"/>
      <c r="H524" s="8"/>
      <c r="I524" s="8"/>
      <c r="J524" s="8"/>
      <c r="K524" s="8"/>
      <c r="Q524" s="120" t="str">
        <f>IF(OR(P524="",P524=0),"",IF(ISERROR(VLOOKUP(P524+0,Tabell3[[#All],[Næringskode]],1,0)),P524,""))</f>
        <v/>
      </c>
      <c r="T524" s="120" t="str">
        <f>IF(OR(S524="",S524=0),"",IF(ISERROR(VLOOKUP(S524+0,Tabell8[[#All],[Hovedtype sikkerhet (kategori 1 – 6)]],1,0)),S524,""))</f>
        <v/>
      </c>
      <c r="W524" s="120" t="str">
        <f>IF(OR(V524="",V524=0),"",IF(ISERROR(VLOOKUP(V524+0,Tabell10[[#All],[Segment næringseiendomsengasjementer]],1,0)),V524,""))</f>
        <v/>
      </c>
      <c r="Z524" s="120" t="str">
        <f>IF(OR(Y524="",Y524=0),"",IF(ISERROR(VLOOKUP(Y524+0,Tabell11[[#All],[SMB rabatt]],1,0)),Y524,""))</f>
        <v/>
      </c>
      <c r="AC524" s="120" t="str">
        <f>IF(OR(AB524="",AB524=0),"",IF(ISERROR(VLOOKUP(AB524+0,Tabell12[[#All],[Størrelsesparameter]],1,0)),AB524,""))</f>
        <v/>
      </c>
    </row>
    <row r="525" spans="3:29" ht="14.5">
      <c r="C525" s="8">
        <v>46340</v>
      </c>
      <c r="D525" s="8"/>
      <c r="E525" s="8"/>
      <c r="F525" s="8"/>
      <c r="G525" s="8"/>
      <c r="H525" s="8"/>
      <c r="I525" s="8"/>
      <c r="J525" s="8"/>
      <c r="K525" s="8"/>
      <c r="Q525" s="120" t="str">
        <f>IF(OR(P525="",P525=0),"",IF(ISERROR(VLOOKUP(P525+0,Tabell3[[#All],[Næringskode]],1,0)),P525,""))</f>
        <v/>
      </c>
      <c r="T525" s="120" t="str">
        <f>IF(OR(S525="",S525=0),"",IF(ISERROR(VLOOKUP(S525+0,Tabell8[[#All],[Hovedtype sikkerhet (kategori 1 – 6)]],1,0)),S525,""))</f>
        <v/>
      </c>
      <c r="W525" s="120" t="str">
        <f>IF(OR(V525="",V525=0),"",IF(ISERROR(VLOOKUP(V525+0,Tabell10[[#All],[Segment næringseiendomsengasjementer]],1,0)),V525,""))</f>
        <v/>
      </c>
      <c r="Z525" s="120" t="str">
        <f>IF(OR(Y525="",Y525=0),"",IF(ISERROR(VLOOKUP(Y525+0,Tabell11[[#All],[SMB rabatt]],1,0)),Y525,""))</f>
        <v/>
      </c>
      <c r="AC525" s="120" t="str">
        <f>IF(OR(AB525="",AB525=0),"",IF(ISERROR(VLOOKUP(AB525+0,Tabell12[[#All],[Størrelsesparameter]],1,0)),AB525,""))</f>
        <v/>
      </c>
    </row>
    <row r="526" spans="3:29" ht="14.5">
      <c r="C526" s="8">
        <v>46340</v>
      </c>
      <c r="D526" s="8"/>
      <c r="E526" s="8"/>
      <c r="F526" s="8"/>
      <c r="G526" s="8"/>
      <c r="H526" s="8"/>
      <c r="I526" s="8"/>
      <c r="J526" s="8"/>
      <c r="K526" s="8"/>
      <c r="Q526" s="120" t="str">
        <f>IF(OR(P526="",P526=0),"",IF(ISERROR(VLOOKUP(P526+0,Tabell3[[#All],[Næringskode]],1,0)),P526,""))</f>
        <v/>
      </c>
      <c r="T526" s="120" t="str">
        <f>IF(OR(S526="",S526=0),"",IF(ISERROR(VLOOKUP(S526+0,Tabell8[[#All],[Hovedtype sikkerhet (kategori 1 – 6)]],1,0)),S526,""))</f>
        <v/>
      </c>
      <c r="W526" s="120" t="str">
        <f>IF(OR(V526="",V526=0),"",IF(ISERROR(VLOOKUP(V526+0,Tabell10[[#All],[Segment næringseiendomsengasjementer]],1,0)),V526,""))</f>
        <v/>
      </c>
      <c r="Z526" s="120" t="str">
        <f>IF(OR(Y526="",Y526=0),"",IF(ISERROR(VLOOKUP(Y526+0,Tabell11[[#All],[SMB rabatt]],1,0)),Y526,""))</f>
        <v/>
      </c>
      <c r="AC526" s="120" t="str">
        <f>IF(OR(AB526="",AB526=0),"",IF(ISERROR(VLOOKUP(AB526+0,Tabell12[[#All],[Størrelsesparameter]],1,0)),AB526,""))</f>
        <v/>
      </c>
    </row>
    <row r="527" spans="3:29" ht="14.5">
      <c r="C527" s="8">
        <v>46350</v>
      </c>
      <c r="D527" s="8"/>
      <c r="E527" s="8"/>
      <c r="F527" s="8"/>
      <c r="G527" s="8"/>
      <c r="H527" s="8"/>
      <c r="I527" s="8"/>
      <c r="J527" s="8"/>
      <c r="K527" s="8"/>
      <c r="Q527" s="120" t="str">
        <f>IF(OR(P527="",P527=0),"",IF(ISERROR(VLOOKUP(P527+0,Tabell3[[#All],[Næringskode]],1,0)),P527,""))</f>
        <v/>
      </c>
      <c r="T527" s="120" t="str">
        <f>IF(OR(S527="",S527=0),"",IF(ISERROR(VLOOKUP(S527+0,Tabell8[[#All],[Hovedtype sikkerhet (kategori 1 – 6)]],1,0)),S527,""))</f>
        <v/>
      </c>
      <c r="W527" s="120" t="str">
        <f>IF(OR(V527="",V527=0),"",IF(ISERROR(VLOOKUP(V527+0,Tabell10[[#All],[Segment næringseiendomsengasjementer]],1,0)),V527,""))</f>
        <v/>
      </c>
      <c r="Z527" s="120" t="str">
        <f>IF(OR(Y527="",Y527=0),"",IF(ISERROR(VLOOKUP(Y527+0,Tabell11[[#All],[SMB rabatt]],1,0)),Y527,""))</f>
        <v/>
      </c>
      <c r="AC527" s="120" t="str">
        <f>IF(OR(AB527="",AB527=0),"",IF(ISERROR(VLOOKUP(AB527+0,Tabell12[[#All],[Størrelsesparameter]],1,0)),AB527,""))</f>
        <v/>
      </c>
    </row>
    <row r="528" spans="3:29" ht="14.5">
      <c r="C528" s="8">
        <v>46360</v>
      </c>
      <c r="D528" s="8"/>
      <c r="E528" s="8"/>
      <c r="F528" s="8"/>
      <c r="G528" s="8"/>
      <c r="H528" s="8"/>
      <c r="I528" s="8"/>
      <c r="J528" s="8"/>
      <c r="K528" s="8"/>
      <c r="Q528" s="120" t="str">
        <f>IF(OR(P528="",P528=0),"",IF(ISERROR(VLOOKUP(P528+0,Tabell3[[#All],[Næringskode]],1,0)),P528,""))</f>
        <v/>
      </c>
      <c r="T528" s="120" t="str">
        <f>IF(OR(S528="",S528=0),"",IF(ISERROR(VLOOKUP(S528+0,Tabell8[[#All],[Hovedtype sikkerhet (kategori 1 – 6)]],1,0)),S528,""))</f>
        <v/>
      </c>
      <c r="W528" s="120" t="str">
        <f>IF(OR(V528="",V528=0),"",IF(ISERROR(VLOOKUP(V528+0,Tabell10[[#All],[Segment næringseiendomsengasjementer]],1,0)),V528,""))</f>
        <v/>
      </c>
      <c r="Z528" s="120" t="str">
        <f>IF(OR(Y528="",Y528=0),"",IF(ISERROR(VLOOKUP(Y528+0,Tabell11[[#All],[SMB rabatt]],1,0)),Y528,""))</f>
        <v/>
      </c>
      <c r="AC528" s="120" t="str">
        <f>IF(OR(AB528="",AB528=0),"",IF(ISERROR(VLOOKUP(AB528+0,Tabell12[[#All],[Størrelsesparameter]],1,0)),AB528,""))</f>
        <v/>
      </c>
    </row>
    <row r="529" spans="3:29" ht="14.5">
      <c r="C529" s="8">
        <v>46370</v>
      </c>
      <c r="D529" s="8"/>
      <c r="E529" s="8"/>
      <c r="F529" s="8"/>
      <c r="G529" s="8"/>
      <c r="H529" s="8"/>
      <c r="I529" s="8"/>
      <c r="J529" s="8"/>
      <c r="K529" s="8"/>
      <c r="Q529" s="120" t="str">
        <f>IF(OR(P529="",P529=0),"",IF(ISERROR(VLOOKUP(P529+0,Tabell3[[#All],[Næringskode]],1,0)),P529,""))</f>
        <v/>
      </c>
      <c r="T529" s="120" t="str">
        <f>IF(OR(S529="",S529=0),"",IF(ISERROR(VLOOKUP(S529+0,Tabell8[[#All],[Hovedtype sikkerhet (kategori 1 – 6)]],1,0)),S529,""))</f>
        <v/>
      </c>
      <c r="W529" s="120" t="str">
        <f>IF(OR(V529="",V529=0),"",IF(ISERROR(VLOOKUP(V529+0,Tabell10[[#All],[Segment næringseiendomsengasjementer]],1,0)),V529,""))</f>
        <v/>
      </c>
      <c r="Z529" s="120" t="str">
        <f>IF(OR(Y529="",Y529=0),"",IF(ISERROR(VLOOKUP(Y529+0,Tabell11[[#All],[SMB rabatt]],1,0)),Y529,""))</f>
        <v/>
      </c>
      <c r="AC529" s="120" t="str">
        <f>IF(OR(AB529="",AB529=0),"",IF(ISERROR(VLOOKUP(AB529+0,Tabell12[[#All],[Størrelsesparameter]],1,0)),AB529,""))</f>
        <v/>
      </c>
    </row>
    <row r="530" spans="3:29" ht="14.5">
      <c r="C530" s="8">
        <v>46380</v>
      </c>
      <c r="D530" s="8"/>
      <c r="E530" s="8"/>
      <c r="F530" s="8"/>
      <c r="G530" s="8"/>
      <c r="H530" s="8"/>
      <c r="I530" s="8"/>
      <c r="J530" s="8"/>
      <c r="K530" s="8"/>
      <c r="Q530" s="120" t="str">
        <f>IF(OR(P530="",P530=0),"",IF(ISERROR(VLOOKUP(P530+0,Tabell3[[#All],[Næringskode]],1,0)),P530,""))</f>
        <v/>
      </c>
      <c r="T530" s="120" t="str">
        <f>IF(OR(S530="",S530=0),"",IF(ISERROR(VLOOKUP(S530+0,Tabell8[[#All],[Hovedtype sikkerhet (kategori 1 – 6)]],1,0)),S530,""))</f>
        <v/>
      </c>
      <c r="W530" s="120" t="str">
        <f>IF(OR(V530="",V530=0),"",IF(ISERROR(VLOOKUP(V530+0,Tabell10[[#All],[Segment næringseiendomsengasjementer]],1,0)),V530,""))</f>
        <v/>
      </c>
      <c r="Z530" s="120" t="str">
        <f>IF(OR(Y530="",Y530=0),"",IF(ISERROR(VLOOKUP(Y530+0,Tabell11[[#All],[SMB rabatt]],1,0)),Y530,""))</f>
        <v/>
      </c>
      <c r="AC530" s="120" t="str">
        <f>IF(OR(AB530="",AB530=0),"",IF(ISERROR(VLOOKUP(AB530+0,Tabell12[[#All],[Størrelsesparameter]],1,0)),AB530,""))</f>
        <v/>
      </c>
    </row>
    <row r="531" spans="3:29" ht="14.5">
      <c r="C531" s="8">
        <v>46390</v>
      </c>
      <c r="D531" s="8"/>
      <c r="E531" s="8"/>
      <c r="F531" s="8"/>
      <c r="G531" s="8"/>
      <c r="H531" s="8"/>
      <c r="I531" s="8"/>
      <c r="J531" s="8"/>
      <c r="K531" s="8"/>
      <c r="Q531" s="120" t="str">
        <f>IF(OR(P531="",P531=0),"",IF(ISERROR(VLOOKUP(P531+0,Tabell3[[#All],[Næringskode]],1,0)),P531,""))</f>
        <v/>
      </c>
      <c r="T531" s="120" t="str">
        <f>IF(OR(S531="",S531=0),"",IF(ISERROR(VLOOKUP(S531+0,Tabell8[[#All],[Hovedtype sikkerhet (kategori 1 – 6)]],1,0)),S531,""))</f>
        <v/>
      </c>
      <c r="W531" s="120" t="str">
        <f>IF(OR(V531="",V531=0),"",IF(ISERROR(VLOOKUP(V531+0,Tabell10[[#All],[Segment næringseiendomsengasjementer]],1,0)),V531,""))</f>
        <v/>
      </c>
      <c r="Z531" s="120" t="str">
        <f>IF(OR(Y531="",Y531=0),"",IF(ISERROR(VLOOKUP(Y531+0,Tabell11[[#All],[SMB rabatt]],1,0)),Y531,""))</f>
        <v/>
      </c>
      <c r="AC531" s="120" t="str">
        <f>IF(OR(AB531="",AB531=0),"",IF(ISERROR(VLOOKUP(AB531+0,Tabell12[[#All],[Størrelsesparameter]],1,0)),AB531,""))</f>
        <v/>
      </c>
    </row>
    <row r="532" spans="3:29" ht="14.5">
      <c r="C532" s="8">
        <v>46410</v>
      </c>
      <c r="D532" s="8"/>
      <c r="E532" s="8"/>
      <c r="F532" s="8"/>
      <c r="G532" s="8"/>
      <c r="H532" s="8"/>
      <c r="I532" s="8"/>
      <c r="J532" s="8"/>
      <c r="K532" s="8"/>
      <c r="Q532" s="120" t="str">
        <f>IF(OR(P532="",P532=0),"",IF(ISERROR(VLOOKUP(P532+0,Tabell3[[#All],[Næringskode]],1,0)),P532,""))</f>
        <v/>
      </c>
      <c r="T532" s="120" t="str">
        <f>IF(OR(S532="",S532=0),"",IF(ISERROR(VLOOKUP(S532+0,Tabell8[[#All],[Hovedtype sikkerhet (kategori 1 – 6)]],1,0)),S532,""))</f>
        <v/>
      </c>
      <c r="W532" s="120" t="str">
        <f>IF(OR(V532="",V532=0),"",IF(ISERROR(VLOOKUP(V532+0,Tabell10[[#All],[Segment næringseiendomsengasjementer]],1,0)),V532,""))</f>
        <v/>
      </c>
      <c r="Z532" s="120" t="str">
        <f>IF(OR(Y532="",Y532=0),"",IF(ISERROR(VLOOKUP(Y532+0,Tabell11[[#All],[SMB rabatt]],1,0)),Y532,""))</f>
        <v/>
      </c>
      <c r="AC532" s="120" t="str">
        <f>IF(OR(AB532="",AB532=0),"",IF(ISERROR(VLOOKUP(AB532+0,Tabell12[[#All],[Størrelsesparameter]],1,0)),AB532,""))</f>
        <v/>
      </c>
    </row>
    <row r="533" spans="3:29" ht="14.5">
      <c r="C533" s="8">
        <v>46420</v>
      </c>
      <c r="D533" s="8"/>
      <c r="E533" s="8"/>
      <c r="F533" s="8"/>
      <c r="G533" s="8"/>
      <c r="H533" s="8"/>
      <c r="I533" s="8"/>
      <c r="J533" s="8"/>
      <c r="K533" s="8"/>
      <c r="Q533" s="120" t="str">
        <f>IF(OR(P533="",P533=0),"",IF(ISERROR(VLOOKUP(P533+0,Tabell3[[#All],[Næringskode]],1,0)),P533,""))</f>
        <v/>
      </c>
      <c r="T533" s="120" t="str">
        <f>IF(OR(S533="",S533=0),"",IF(ISERROR(VLOOKUP(S533+0,Tabell8[[#All],[Hovedtype sikkerhet (kategori 1 – 6)]],1,0)),S533,""))</f>
        <v/>
      </c>
      <c r="W533" s="120" t="str">
        <f>IF(OR(V533="",V533=0),"",IF(ISERROR(VLOOKUP(V533+0,Tabell10[[#All],[Segment næringseiendomsengasjementer]],1,0)),V533,""))</f>
        <v/>
      </c>
      <c r="Z533" s="120" t="str">
        <f>IF(OR(Y533="",Y533=0),"",IF(ISERROR(VLOOKUP(Y533+0,Tabell11[[#All],[SMB rabatt]],1,0)),Y533,""))</f>
        <v/>
      </c>
      <c r="AC533" s="120" t="str">
        <f>IF(OR(AB533="",AB533=0),"",IF(ISERROR(VLOOKUP(AB533+0,Tabell12[[#All],[Størrelsesparameter]],1,0)),AB533,""))</f>
        <v/>
      </c>
    </row>
    <row r="534" spans="3:29" ht="14.5">
      <c r="C534" s="8">
        <v>46420</v>
      </c>
      <c r="D534" s="8"/>
      <c r="E534" s="8"/>
      <c r="F534" s="8"/>
      <c r="G534" s="8"/>
      <c r="H534" s="8"/>
      <c r="I534" s="8"/>
      <c r="J534" s="8"/>
      <c r="K534" s="8"/>
      <c r="Q534" s="120" t="str">
        <f>IF(OR(P534="",P534=0),"",IF(ISERROR(VLOOKUP(P534+0,Tabell3[[#All],[Næringskode]],1,0)),P534,""))</f>
        <v/>
      </c>
      <c r="T534" s="120" t="str">
        <f>IF(OR(S534="",S534=0),"",IF(ISERROR(VLOOKUP(S534+0,Tabell8[[#All],[Hovedtype sikkerhet (kategori 1 – 6)]],1,0)),S534,""))</f>
        <v/>
      </c>
      <c r="W534" s="120" t="str">
        <f>IF(OR(V534="",V534=0),"",IF(ISERROR(VLOOKUP(V534+0,Tabell10[[#All],[Segment næringseiendomsengasjementer]],1,0)),V534,""))</f>
        <v/>
      </c>
      <c r="Z534" s="120" t="str">
        <f>IF(OR(Y534="",Y534=0),"",IF(ISERROR(VLOOKUP(Y534+0,Tabell11[[#All],[SMB rabatt]],1,0)),Y534,""))</f>
        <v/>
      </c>
      <c r="AC534" s="120" t="str">
        <f>IF(OR(AB534="",AB534=0),"",IF(ISERROR(VLOOKUP(AB534+0,Tabell12[[#All],[Størrelsesparameter]],1,0)),AB534,""))</f>
        <v/>
      </c>
    </row>
    <row r="535" spans="3:29" ht="14.5">
      <c r="C535" s="8">
        <v>46430</v>
      </c>
      <c r="D535" s="8"/>
      <c r="E535" s="8"/>
      <c r="F535" s="8"/>
      <c r="G535" s="8"/>
      <c r="H535" s="8"/>
      <c r="I535" s="8"/>
      <c r="J535" s="8"/>
      <c r="K535" s="8"/>
      <c r="Q535" s="120" t="str">
        <f>IF(OR(P535="",P535=0),"",IF(ISERROR(VLOOKUP(P535+0,Tabell3[[#All],[Næringskode]],1,0)),P535,""))</f>
        <v/>
      </c>
      <c r="T535" s="120" t="str">
        <f>IF(OR(S535="",S535=0),"",IF(ISERROR(VLOOKUP(S535+0,Tabell8[[#All],[Hovedtype sikkerhet (kategori 1 – 6)]],1,0)),S535,""))</f>
        <v/>
      </c>
      <c r="W535" s="120" t="str">
        <f>IF(OR(V535="",V535=0),"",IF(ISERROR(VLOOKUP(V535+0,Tabell10[[#All],[Segment næringseiendomsengasjementer]],1,0)),V535,""))</f>
        <v/>
      </c>
      <c r="Z535" s="120" t="str">
        <f>IF(OR(Y535="",Y535=0),"",IF(ISERROR(VLOOKUP(Y535+0,Tabell11[[#All],[SMB rabatt]],1,0)),Y535,""))</f>
        <v/>
      </c>
      <c r="AC535" s="120" t="str">
        <f>IF(OR(AB535="",AB535=0),"",IF(ISERROR(VLOOKUP(AB535+0,Tabell12[[#All],[Størrelsesparameter]],1,0)),AB535,""))</f>
        <v/>
      </c>
    </row>
    <row r="536" spans="3:29" ht="14.5">
      <c r="C536" s="8">
        <v>46430</v>
      </c>
      <c r="D536" s="8"/>
      <c r="E536" s="8"/>
      <c r="F536" s="8"/>
      <c r="G536" s="8"/>
      <c r="H536" s="8"/>
      <c r="I536" s="8"/>
      <c r="J536" s="8"/>
      <c r="K536" s="8"/>
      <c r="Q536" s="120" t="str">
        <f>IF(OR(P536="",P536=0),"",IF(ISERROR(VLOOKUP(P536+0,Tabell3[[#All],[Næringskode]],1,0)),P536,""))</f>
        <v/>
      </c>
      <c r="T536" s="120" t="str">
        <f>IF(OR(S536="",S536=0),"",IF(ISERROR(VLOOKUP(S536+0,Tabell8[[#All],[Hovedtype sikkerhet (kategori 1 – 6)]],1,0)),S536,""))</f>
        <v/>
      </c>
      <c r="W536" s="120" t="str">
        <f>IF(OR(V536="",V536=0),"",IF(ISERROR(VLOOKUP(V536+0,Tabell10[[#All],[Segment næringseiendomsengasjementer]],1,0)),V536,""))</f>
        <v/>
      </c>
      <c r="Z536" s="120" t="str">
        <f>IF(OR(Y536="",Y536=0),"",IF(ISERROR(VLOOKUP(Y536+0,Tabell11[[#All],[SMB rabatt]],1,0)),Y536,""))</f>
        <v/>
      </c>
      <c r="AC536" s="120" t="str">
        <f>IF(OR(AB536="",AB536=0),"",IF(ISERROR(VLOOKUP(AB536+0,Tabell12[[#All],[Størrelsesparameter]],1,0)),AB536,""))</f>
        <v/>
      </c>
    </row>
    <row r="537" spans="3:29" ht="14.5">
      <c r="C537" s="8">
        <v>46430</v>
      </c>
      <c r="D537" s="8"/>
      <c r="E537" s="8"/>
      <c r="F537" s="8"/>
      <c r="G537" s="8"/>
      <c r="H537" s="8"/>
      <c r="I537" s="8"/>
      <c r="J537" s="8"/>
      <c r="K537" s="8"/>
      <c r="Q537" s="120" t="str">
        <f>IF(OR(P537="",P537=0),"",IF(ISERROR(VLOOKUP(P537+0,Tabell3[[#All],[Næringskode]],1,0)),P537,""))</f>
        <v/>
      </c>
      <c r="T537" s="120" t="str">
        <f>IF(OR(S537="",S537=0),"",IF(ISERROR(VLOOKUP(S537+0,Tabell8[[#All],[Hovedtype sikkerhet (kategori 1 – 6)]],1,0)),S537,""))</f>
        <v/>
      </c>
      <c r="W537" s="120" t="str">
        <f>IF(OR(V537="",V537=0),"",IF(ISERROR(VLOOKUP(V537+0,Tabell10[[#All],[Segment næringseiendomsengasjementer]],1,0)),V537,""))</f>
        <v/>
      </c>
      <c r="Z537" s="120" t="str">
        <f>IF(OR(Y537="",Y537=0),"",IF(ISERROR(VLOOKUP(Y537+0,Tabell11[[#All],[SMB rabatt]],1,0)),Y537,""))</f>
        <v/>
      </c>
      <c r="AC537" s="120" t="str">
        <f>IF(OR(AB537="",AB537=0),"",IF(ISERROR(VLOOKUP(AB537+0,Tabell12[[#All],[Størrelsesparameter]],1,0)),AB537,""))</f>
        <v/>
      </c>
    </row>
    <row r="538" spans="3:29" ht="14.5">
      <c r="C538" s="8">
        <v>46430</v>
      </c>
      <c r="D538" s="8"/>
      <c r="E538" s="8"/>
      <c r="F538" s="8"/>
      <c r="G538" s="8"/>
      <c r="H538" s="8"/>
      <c r="I538" s="8"/>
      <c r="J538" s="8"/>
      <c r="K538" s="8"/>
      <c r="Q538" s="120" t="str">
        <f>IF(OR(P538="",P538=0),"",IF(ISERROR(VLOOKUP(P538+0,Tabell3[[#All],[Næringskode]],1,0)),P538,""))</f>
        <v/>
      </c>
      <c r="T538" s="120" t="str">
        <f>IF(OR(S538="",S538=0),"",IF(ISERROR(VLOOKUP(S538+0,Tabell8[[#All],[Hovedtype sikkerhet (kategori 1 – 6)]],1,0)),S538,""))</f>
        <v/>
      </c>
      <c r="W538" s="120" t="str">
        <f>IF(OR(V538="",V538=0),"",IF(ISERROR(VLOOKUP(V538+0,Tabell10[[#All],[Segment næringseiendomsengasjementer]],1,0)),V538,""))</f>
        <v/>
      </c>
      <c r="Z538" s="120" t="str">
        <f>IF(OR(Y538="",Y538=0),"",IF(ISERROR(VLOOKUP(Y538+0,Tabell11[[#All],[SMB rabatt]],1,0)),Y538,""))</f>
        <v/>
      </c>
      <c r="AC538" s="120" t="str">
        <f>IF(OR(AB538="",AB538=0),"",IF(ISERROR(VLOOKUP(AB538+0,Tabell12[[#All],[Størrelsesparameter]],1,0)),AB538,""))</f>
        <v/>
      </c>
    </row>
    <row r="539" spans="3:29" ht="14.5">
      <c r="C539" s="8">
        <v>46440</v>
      </c>
      <c r="D539" s="8"/>
      <c r="E539" s="8"/>
      <c r="F539" s="8"/>
      <c r="G539" s="8"/>
      <c r="H539" s="8"/>
      <c r="I539" s="8"/>
      <c r="J539" s="8"/>
      <c r="K539" s="8"/>
      <c r="Q539" s="120" t="str">
        <f>IF(OR(P539="",P539=0),"",IF(ISERROR(VLOOKUP(P539+0,Tabell3[[#All],[Næringskode]],1,0)),P539,""))</f>
        <v/>
      </c>
      <c r="T539" s="120" t="str">
        <f>IF(OR(S539="",S539=0),"",IF(ISERROR(VLOOKUP(S539+0,Tabell8[[#All],[Hovedtype sikkerhet (kategori 1 – 6)]],1,0)),S539,""))</f>
        <v/>
      </c>
      <c r="W539" s="120" t="str">
        <f>IF(OR(V539="",V539=0),"",IF(ISERROR(VLOOKUP(V539+0,Tabell10[[#All],[Segment næringseiendomsengasjementer]],1,0)),V539,""))</f>
        <v/>
      </c>
      <c r="Z539" s="120" t="str">
        <f>IF(OR(Y539="",Y539=0),"",IF(ISERROR(VLOOKUP(Y539+0,Tabell11[[#All],[SMB rabatt]],1,0)),Y539,""))</f>
        <v/>
      </c>
      <c r="AC539" s="120" t="str">
        <f>IF(OR(AB539="",AB539=0),"",IF(ISERROR(VLOOKUP(AB539+0,Tabell12[[#All],[Størrelsesparameter]],1,0)),AB539,""))</f>
        <v/>
      </c>
    </row>
    <row r="540" spans="3:29" ht="14.5">
      <c r="C540" s="8">
        <v>46440</v>
      </c>
      <c r="D540" s="8"/>
      <c r="E540" s="8"/>
      <c r="F540" s="8"/>
      <c r="G540" s="8"/>
      <c r="H540" s="8"/>
      <c r="I540" s="8"/>
      <c r="J540" s="8"/>
      <c r="K540" s="8"/>
      <c r="Q540" s="120" t="str">
        <f>IF(OR(P540="",P540=0),"",IF(ISERROR(VLOOKUP(P540+0,Tabell3[[#All],[Næringskode]],1,0)),P540,""))</f>
        <v/>
      </c>
      <c r="T540" s="120" t="str">
        <f>IF(OR(S540="",S540=0),"",IF(ISERROR(VLOOKUP(S540+0,Tabell8[[#All],[Hovedtype sikkerhet (kategori 1 – 6)]],1,0)),S540,""))</f>
        <v/>
      </c>
      <c r="W540" s="120" t="str">
        <f>IF(OR(V540="",V540=0),"",IF(ISERROR(VLOOKUP(V540+0,Tabell10[[#All],[Segment næringseiendomsengasjementer]],1,0)),V540,""))</f>
        <v/>
      </c>
      <c r="Z540" s="120" t="str">
        <f>IF(OR(Y540="",Y540=0),"",IF(ISERROR(VLOOKUP(Y540+0,Tabell11[[#All],[SMB rabatt]],1,0)),Y540,""))</f>
        <v/>
      </c>
      <c r="AC540" s="120" t="str">
        <f>IF(OR(AB540="",AB540=0),"",IF(ISERROR(VLOOKUP(AB540+0,Tabell12[[#All],[Størrelsesparameter]],1,0)),AB540,""))</f>
        <v/>
      </c>
    </row>
    <row r="541" spans="3:29" ht="14.5">
      <c r="C541" s="8">
        <v>46450</v>
      </c>
      <c r="D541" s="8"/>
      <c r="E541" s="8"/>
      <c r="F541" s="8"/>
      <c r="G541" s="8"/>
      <c r="H541" s="8"/>
      <c r="I541" s="8"/>
      <c r="J541" s="8"/>
      <c r="K541" s="8"/>
      <c r="Q541" s="120" t="str">
        <f>IF(OR(P541="",P541=0),"",IF(ISERROR(VLOOKUP(P541+0,Tabell3[[#All],[Næringskode]],1,0)),P541,""))</f>
        <v/>
      </c>
      <c r="T541" s="120" t="str">
        <f>IF(OR(S541="",S541=0),"",IF(ISERROR(VLOOKUP(S541+0,Tabell8[[#All],[Hovedtype sikkerhet (kategori 1 – 6)]],1,0)),S541,""))</f>
        <v/>
      </c>
      <c r="W541" s="120" t="str">
        <f>IF(OR(V541="",V541=0),"",IF(ISERROR(VLOOKUP(V541+0,Tabell10[[#All],[Segment næringseiendomsengasjementer]],1,0)),V541,""))</f>
        <v/>
      </c>
      <c r="Z541" s="120" t="str">
        <f>IF(OR(Y541="",Y541=0),"",IF(ISERROR(VLOOKUP(Y541+0,Tabell11[[#All],[SMB rabatt]],1,0)),Y541,""))</f>
        <v/>
      </c>
      <c r="AC541" s="120" t="str">
        <f>IF(OR(AB541="",AB541=0),"",IF(ISERROR(VLOOKUP(AB541+0,Tabell12[[#All],[Størrelsesparameter]],1,0)),AB541,""))</f>
        <v/>
      </c>
    </row>
    <row r="542" spans="3:29" ht="14.5">
      <c r="C542" s="8">
        <v>46460</v>
      </c>
      <c r="D542" s="8"/>
      <c r="E542" s="8"/>
      <c r="F542" s="8"/>
      <c r="G542" s="8"/>
      <c r="H542" s="8"/>
      <c r="I542" s="8"/>
      <c r="J542" s="8"/>
      <c r="K542" s="8"/>
      <c r="Q542" s="120" t="str">
        <f>IF(OR(P542="",P542=0),"",IF(ISERROR(VLOOKUP(P542+0,Tabell3[[#All],[Næringskode]],1,0)),P542,""))</f>
        <v/>
      </c>
      <c r="T542" s="120" t="str">
        <f>IF(OR(S542="",S542=0),"",IF(ISERROR(VLOOKUP(S542+0,Tabell8[[#All],[Hovedtype sikkerhet (kategori 1 – 6)]],1,0)),S542,""))</f>
        <v/>
      </c>
      <c r="W542" s="120" t="str">
        <f>IF(OR(V542="",V542=0),"",IF(ISERROR(VLOOKUP(V542+0,Tabell10[[#All],[Segment næringseiendomsengasjementer]],1,0)),V542,""))</f>
        <v/>
      </c>
      <c r="Z542" s="120" t="str">
        <f>IF(OR(Y542="",Y542=0),"",IF(ISERROR(VLOOKUP(Y542+0,Tabell11[[#All],[SMB rabatt]],1,0)),Y542,""))</f>
        <v/>
      </c>
      <c r="AC542" s="120" t="str">
        <f>IF(OR(AB542="",AB542=0),"",IF(ISERROR(VLOOKUP(AB542+0,Tabell12[[#All],[Størrelsesparameter]],1,0)),AB542,""))</f>
        <v/>
      </c>
    </row>
    <row r="543" spans="3:29" ht="14.5">
      <c r="C543" s="8">
        <v>46470</v>
      </c>
      <c r="D543" s="8"/>
      <c r="E543" s="8"/>
      <c r="F543" s="8"/>
      <c r="G543" s="8"/>
      <c r="H543" s="8"/>
      <c r="I543" s="8"/>
      <c r="J543" s="8"/>
      <c r="K543" s="8"/>
      <c r="Q543" s="120" t="str">
        <f>IF(OR(P543="",P543=0),"",IF(ISERROR(VLOOKUP(P543+0,Tabell3[[#All],[Næringskode]],1,0)),P543,""))</f>
        <v/>
      </c>
      <c r="T543" s="120" t="str">
        <f>IF(OR(S543="",S543=0),"",IF(ISERROR(VLOOKUP(S543+0,Tabell8[[#All],[Hovedtype sikkerhet (kategori 1 – 6)]],1,0)),S543,""))</f>
        <v/>
      </c>
      <c r="W543" s="120" t="str">
        <f>IF(OR(V543="",V543=0),"",IF(ISERROR(VLOOKUP(V543+0,Tabell10[[#All],[Segment næringseiendomsengasjementer]],1,0)),V543,""))</f>
        <v/>
      </c>
      <c r="Z543" s="120" t="str">
        <f>IF(OR(Y543="",Y543=0),"",IF(ISERROR(VLOOKUP(Y543+0,Tabell11[[#All],[SMB rabatt]],1,0)),Y543,""))</f>
        <v/>
      </c>
      <c r="AC543" s="120" t="str">
        <f>IF(OR(AB543="",AB543=0),"",IF(ISERROR(VLOOKUP(AB543+0,Tabell12[[#All],[Størrelsesparameter]],1,0)),AB543,""))</f>
        <v/>
      </c>
    </row>
    <row r="544" spans="3:29" ht="14.5">
      <c r="C544" s="8">
        <v>46470</v>
      </c>
      <c r="D544" s="8"/>
      <c r="E544" s="8"/>
      <c r="F544" s="8"/>
      <c r="G544" s="8"/>
      <c r="H544" s="8"/>
      <c r="I544" s="8"/>
      <c r="J544" s="8"/>
      <c r="K544" s="8"/>
      <c r="Q544" s="120" t="str">
        <f>IF(OR(P544="",P544=0),"",IF(ISERROR(VLOOKUP(P544+0,Tabell3[[#All],[Næringskode]],1,0)),P544,""))</f>
        <v/>
      </c>
      <c r="T544" s="120" t="str">
        <f>IF(OR(S544="",S544=0),"",IF(ISERROR(VLOOKUP(S544+0,Tabell8[[#All],[Hovedtype sikkerhet (kategori 1 – 6)]],1,0)),S544,""))</f>
        <v/>
      </c>
      <c r="W544" s="120" t="str">
        <f>IF(OR(V544="",V544=0),"",IF(ISERROR(VLOOKUP(V544+0,Tabell10[[#All],[Segment næringseiendomsengasjementer]],1,0)),V544,""))</f>
        <v/>
      </c>
      <c r="Z544" s="120" t="str">
        <f>IF(OR(Y544="",Y544=0),"",IF(ISERROR(VLOOKUP(Y544+0,Tabell11[[#All],[SMB rabatt]],1,0)),Y544,""))</f>
        <v/>
      </c>
      <c r="AC544" s="120" t="str">
        <f>IF(OR(AB544="",AB544=0),"",IF(ISERROR(VLOOKUP(AB544+0,Tabell12[[#All],[Størrelsesparameter]],1,0)),AB544,""))</f>
        <v/>
      </c>
    </row>
    <row r="545" spans="3:29" ht="14.5">
      <c r="C545" s="8">
        <v>46470</v>
      </c>
      <c r="D545" s="8"/>
      <c r="E545" s="8"/>
      <c r="F545" s="8"/>
      <c r="G545" s="8"/>
      <c r="H545" s="8"/>
      <c r="I545" s="8"/>
      <c r="J545" s="8"/>
      <c r="K545" s="8"/>
      <c r="Q545" s="120" t="str">
        <f>IF(OR(P545="",P545=0),"",IF(ISERROR(VLOOKUP(P545+0,Tabell3[[#All],[Næringskode]],1,0)),P545,""))</f>
        <v/>
      </c>
      <c r="T545" s="120" t="str">
        <f>IF(OR(S545="",S545=0),"",IF(ISERROR(VLOOKUP(S545+0,Tabell8[[#All],[Hovedtype sikkerhet (kategori 1 – 6)]],1,0)),S545,""))</f>
        <v/>
      </c>
      <c r="W545" s="120" t="str">
        <f>IF(OR(V545="",V545=0),"",IF(ISERROR(VLOOKUP(V545+0,Tabell10[[#All],[Segment næringseiendomsengasjementer]],1,0)),V545,""))</f>
        <v/>
      </c>
      <c r="Z545" s="120" t="str">
        <f>IF(OR(Y545="",Y545=0),"",IF(ISERROR(VLOOKUP(Y545+0,Tabell11[[#All],[SMB rabatt]],1,0)),Y545,""))</f>
        <v/>
      </c>
      <c r="AC545" s="120" t="str">
        <f>IF(OR(AB545="",AB545=0),"",IF(ISERROR(VLOOKUP(AB545+0,Tabell12[[#All],[Størrelsesparameter]],1,0)),AB545,""))</f>
        <v/>
      </c>
    </row>
    <row r="546" spans="3:29" ht="14.5">
      <c r="C546" s="8">
        <v>46470</v>
      </c>
      <c r="D546" s="8"/>
      <c r="E546" s="8"/>
      <c r="F546" s="8"/>
      <c r="G546" s="8"/>
      <c r="H546" s="8"/>
      <c r="I546" s="8"/>
      <c r="J546" s="8"/>
      <c r="K546" s="8"/>
      <c r="Q546" s="120" t="str">
        <f>IF(OR(P546="",P546=0),"",IF(ISERROR(VLOOKUP(P546+0,Tabell3[[#All],[Næringskode]],1,0)),P546,""))</f>
        <v/>
      </c>
      <c r="T546" s="120" t="str">
        <f>IF(OR(S546="",S546=0),"",IF(ISERROR(VLOOKUP(S546+0,Tabell8[[#All],[Hovedtype sikkerhet (kategori 1 – 6)]],1,0)),S546,""))</f>
        <v/>
      </c>
      <c r="W546" s="120" t="str">
        <f>IF(OR(V546="",V546=0),"",IF(ISERROR(VLOOKUP(V546+0,Tabell10[[#All],[Segment næringseiendomsengasjementer]],1,0)),V546,""))</f>
        <v/>
      </c>
      <c r="Z546" s="120" t="str">
        <f>IF(OR(Y546="",Y546=0),"",IF(ISERROR(VLOOKUP(Y546+0,Tabell11[[#All],[SMB rabatt]],1,0)),Y546,""))</f>
        <v/>
      </c>
      <c r="AC546" s="120" t="str">
        <f>IF(OR(AB546="",AB546=0),"",IF(ISERROR(VLOOKUP(AB546+0,Tabell12[[#All],[Størrelsesparameter]],1,0)),AB546,""))</f>
        <v/>
      </c>
    </row>
    <row r="547" spans="3:29" ht="14.5">
      <c r="C547" s="8">
        <v>46480</v>
      </c>
      <c r="D547" s="8"/>
      <c r="E547" s="8"/>
      <c r="F547" s="8"/>
      <c r="G547" s="8"/>
      <c r="H547" s="8"/>
      <c r="I547" s="8"/>
      <c r="J547" s="8"/>
      <c r="K547" s="8"/>
      <c r="Q547" s="120" t="str">
        <f>IF(OR(P547="",P547=0),"",IF(ISERROR(VLOOKUP(P547+0,Tabell3[[#All],[Næringskode]],1,0)),P547,""))</f>
        <v/>
      </c>
      <c r="T547" s="120" t="str">
        <f>IF(OR(S547="",S547=0),"",IF(ISERROR(VLOOKUP(S547+0,Tabell8[[#All],[Hovedtype sikkerhet (kategori 1 – 6)]],1,0)),S547,""))</f>
        <v/>
      </c>
      <c r="W547" s="120" t="str">
        <f>IF(OR(V547="",V547=0),"",IF(ISERROR(VLOOKUP(V547+0,Tabell10[[#All],[Segment næringseiendomsengasjementer]],1,0)),V547,""))</f>
        <v/>
      </c>
      <c r="Z547" s="120" t="str">
        <f>IF(OR(Y547="",Y547=0),"",IF(ISERROR(VLOOKUP(Y547+0,Tabell11[[#All],[SMB rabatt]],1,0)),Y547,""))</f>
        <v/>
      </c>
      <c r="AC547" s="120" t="str">
        <f>IF(OR(AB547="",AB547=0),"",IF(ISERROR(VLOOKUP(AB547+0,Tabell12[[#All],[Størrelsesparameter]],1,0)),AB547,""))</f>
        <v/>
      </c>
    </row>
    <row r="548" spans="3:29" ht="14.5">
      <c r="C548" s="8">
        <v>46480</v>
      </c>
      <c r="D548" s="8"/>
      <c r="E548" s="8"/>
      <c r="F548" s="8"/>
      <c r="G548" s="8"/>
      <c r="H548" s="8"/>
      <c r="I548" s="8"/>
      <c r="J548" s="8"/>
      <c r="K548" s="8"/>
      <c r="Q548" s="120" t="str">
        <f>IF(OR(P548="",P548=0),"",IF(ISERROR(VLOOKUP(P548+0,Tabell3[[#All],[Næringskode]],1,0)),P548,""))</f>
        <v/>
      </c>
      <c r="T548" s="120" t="str">
        <f>IF(OR(S548="",S548=0),"",IF(ISERROR(VLOOKUP(S548+0,Tabell8[[#All],[Hovedtype sikkerhet (kategori 1 – 6)]],1,0)),S548,""))</f>
        <v/>
      </c>
      <c r="W548" s="120" t="str">
        <f>IF(OR(V548="",V548=0),"",IF(ISERROR(VLOOKUP(V548+0,Tabell10[[#All],[Segment næringseiendomsengasjementer]],1,0)),V548,""))</f>
        <v/>
      </c>
      <c r="Z548" s="120" t="str">
        <f>IF(OR(Y548="",Y548=0),"",IF(ISERROR(VLOOKUP(Y548+0,Tabell11[[#All],[SMB rabatt]],1,0)),Y548,""))</f>
        <v/>
      </c>
      <c r="AC548" s="120" t="str">
        <f>IF(OR(AB548="",AB548=0),"",IF(ISERROR(VLOOKUP(AB548+0,Tabell12[[#All],[Størrelsesparameter]],1,0)),AB548,""))</f>
        <v/>
      </c>
    </row>
    <row r="549" spans="3:29" ht="14.5">
      <c r="C549" s="8">
        <v>46490</v>
      </c>
      <c r="D549" s="8"/>
      <c r="E549" s="8"/>
      <c r="F549" s="8"/>
      <c r="G549" s="8"/>
      <c r="H549" s="8"/>
      <c r="I549" s="8"/>
      <c r="J549" s="8"/>
      <c r="K549" s="8"/>
      <c r="Q549" s="120" t="str">
        <f>IF(OR(P549="",P549=0),"",IF(ISERROR(VLOOKUP(P549+0,Tabell3[[#All],[Næringskode]],1,0)),P549,""))</f>
        <v/>
      </c>
      <c r="T549" s="120" t="str">
        <f>IF(OR(S549="",S549=0),"",IF(ISERROR(VLOOKUP(S549+0,Tabell8[[#All],[Hovedtype sikkerhet (kategori 1 – 6)]],1,0)),S549,""))</f>
        <v/>
      </c>
      <c r="W549" s="120" t="str">
        <f>IF(OR(V549="",V549=0),"",IF(ISERROR(VLOOKUP(V549+0,Tabell10[[#All],[Segment næringseiendomsengasjementer]],1,0)),V549,""))</f>
        <v/>
      </c>
      <c r="Z549" s="120" t="str">
        <f>IF(OR(Y549="",Y549=0),"",IF(ISERROR(VLOOKUP(Y549+0,Tabell11[[#All],[SMB rabatt]],1,0)),Y549,""))</f>
        <v/>
      </c>
      <c r="AC549" s="120" t="str">
        <f>IF(OR(AB549="",AB549=0),"",IF(ISERROR(VLOOKUP(AB549+0,Tabell12[[#All],[Størrelsesparameter]],1,0)),AB549,""))</f>
        <v/>
      </c>
    </row>
    <row r="550" spans="3:29" ht="14.5">
      <c r="C550" s="8">
        <v>46490</v>
      </c>
      <c r="D550" s="8"/>
      <c r="E550" s="8"/>
      <c r="F550" s="8"/>
      <c r="G550" s="8"/>
      <c r="H550" s="8"/>
      <c r="I550" s="8"/>
      <c r="J550" s="8"/>
      <c r="K550" s="8"/>
      <c r="Q550" s="120" t="str">
        <f>IF(OR(P550="",P550=0),"",IF(ISERROR(VLOOKUP(P550+0,Tabell3[[#All],[Næringskode]],1,0)),P550,""))</f>
        <v/>
      </c>
      <c r="T550" s="120" t="str">
        <f>IF(OR(S550="",S550=0),"",IF(ISERROR(VLOOKUP(S550+0,Tabell8[[#All],[Hovedtype sikkerhet (kategori 1 – 6)]],1,0)),S550,""))</f>
        <v/>
      </c>
      <c r="W550" s="120" t="str">
        <f>IF(OR(V550="",V550=0),"",IF(ISERROR(VLOOKUP(V550+0,Tabell10[[#All],[Segment næringseiendomsengasjementer]],1,0)),V550,""))</f>
        <v/>
      </c>
      <c r="Z550" s="120" t="str">
        <f>IF(OR(Y550="",Y550=0),"",IF(ISERROR(VLOOKUP(Y550+0,Tabell11[[#All],[SMB rabatt]],1,0)),Y550,""))</f>
        <v/>
      </c>
      <c r="AC550" s="120" t="str">
        <f>IF(OR(AB550="",AB550=0),"",IF(ISERROR(VLOOKUP(AB550+0,Tabell12[[#All],[Størrelsesparameter]],1,0)),AB550,""))</f>
        <v/>
      </c>
    </row>
    <row r="551" spans="3:29" ht="14.5">
      <c r="C551" s="8">
        <v>46490</v>
      </c>
      <c r="D551" s="8"/>
      <c r="E551" s="8"/>
      <c r="F551" s="8"/>
      <c r="G551" s="8"/>
      <c r="H551" s="8"/>
      <c r="I551" s="8"/>
      <c r="J551" s="8"/>
      <c r="K551" s="8"/>
      <c r="Q551" s="120" t="str">
        <f>IF(OR(P551="",P551=0),"",IF(ISERROR(VLOOKUP(P551+0,Tabell3[[#All],[Næringskode]],1,0)),P551,""))</f>
        <v/>
      </c>
      <c r="T551" s="120" t="str">
        <f>IF(OR(S551="",S551=0),"",IF(ISERROR(VLOOKUP(S551+0,Tabell8[[#All],[Hovedtype sikkerhet (kategori 1 – 6)]],1,0)),S551,""))</f>
        <v/>
      </c>
      <c r="W551" s="120" t="str">
        <f>IF(OR(V551="",V551=0),"",IF(ISERROR(VLOOKUP(V551+0,Tabell10[[#All],[Segment næringseiendomsengasjementer]],1,0)),V551,""))</f>
        <v/>
      </c>
      <c r="Z551" s="120" t="str">
        <f>IF(OR(Y551="",Y551=0),"",IF(ISERROR(VLOOKUP(Y551+0,Tabell11[[#All],[SMB rabatt]],1,0)),Y551,""))</f>
        <v/>
      </c>
      <c r="AC551" s="120" t="str">
        <f>IF(OR(AB551="",AB551=0),"",IF(ISERROR(VLOOKUP(AB551+0,Tabell12[[#All],[Størrelsesparameter]],1,0)),AB551,""))</f>
        <v/>
      </c>
    </row>
    <row r="552" spans="3:29" ht="14.5">
      <c r="C552" s="8">
        <v>46490</v>
      </c>
      <c r="D552" s="8"/>
      <c r="E552" s="8"/>
      <c r="F552" s="8"/>
      <c r="G552" s="8"/>
      <c r="H552" s="8"/>
      <c r="I552" s="8"/>
      <c r="J552" s="8"/>
      <c r="K552" s="8"/>
      <c r="Q552" s="120" t="str">
        <f>IF(OR(P552="",P552=0),"",IF(ISERROR(VLOOKUP(P552+0,Tabell3[[#All],[Næringskode]],1,0)),P552,""))</f>
        <v/>
      </c>
      <c r="T552" s="120" t="str">
        <f>IF(OR(S552="",S552=0),"",IF(ISERROR(VLOOKUP(S552+0,Tabell8[[#All],[Hovedtype sikkerhet (kategori 1 – 6)]],1,0)),S552,""))</f>
        <v/>
      </c>
      <c r="W552" s="120" t="str">
        <f>IF(OR(V552="",V552=0),"",IF(ISERROR(VLOOKUP(V552+0,Tabell10[[#All],[Segment næringseiendomsengasjementer]],1,0)),V552,""))</f>
        <v/>
      </c>
      <c r="Z552" s="120" t="str">
        <f>IF(OR(Y552="",Y552=0),"",IF(ISERROR(VLOOKUP(Y552+0,Tabell11[[#All],[SMB rabatt]],1,0)),Y552,""))</f>
        <v/>
      </c>
      <c r="AC552" s="120" t="str">
        <f>IF(OR(AB552="",AB552=0),"",IF(ISERROR(VLOOKUP(AB552+0,Tabell12[[#All],[Størrelsesparameter]],1,0)),AB552,""))</f>
        <v/>
      </c>
    </row>
    <row r="553" spans="3:29" ht="14.5">
      <c r="C553" s="8">
        <v>46490</v>
      </c>
      <c r="D553" s="8"/>
      <c r="E553" s="8"/>
      <c r="F553" s="8"/>
      <c r="G553" s="8"/>
      <c r="H553" s="8"/>
      <c r="I553" s="8"/>
      <c r="J553" s="8"/>
      <c r="K553" s="8"/>
      <c r="Q553" s="120" t="str">
        <f>IF(OR(P553="",P553=0),"",IF(ISERROR(VLOOKUP(P553+0,Tabell3[[#All],[Næringskode]],1,0)),P553,""))</f>
        <v/>
      </c>
      <c r="T553" s="120" t="str">
        <f>IF(OR(S553="",S553=0),"",IF(ISERROR(VLOOKUP(S553+0,Tabell8[[#All],[Hovedtype sikkerhet (kategori 1 – 6)]],1,0)),S553,""))</f>
        <v/>
      </c>
      <c r="W553" s="120" t="str">
        <f>IF(OR(V553="",V553=0),"",IF(ISERROR(VLOOKUP(V553+0,Tabell10[[#All],[Segment næringseiendomsengasjementer]],1,0)),V553,""))</f>
        <v/>
      </c>
      <c r="Z553" s="120" t="str">
        <f>IF(OR(Y553="",Y553=0),"",IF(ISERROR(VLOOKUP(Y553+0,Tabell11[[#All],[SMB rabatt]],1,0)),Y553,""))</f>
        <v/>
      </c>
      <c r="AC553" s="120" t="str">
        <f>IF(OR(AB553="",AB553=0),"",IF(ISERROR(VLOOKUP(AB553+0,Tabell12[[#All],[Størrelsesparameter]],1,0)),AB553,""))</f>
        <v/>
      </c>
    </row>
    <row r="554" spans="3:29" ht="14.5">
      <c r="C554" s="8">
        <v>46490</v>
      </c>
      <c r="D554" s="8"/>
      <c r="E554" s="8"/>
      <c r="F554" s="8"/>
      <c r="G554" s="8"/>
      <c r="H554" s="8"/>
      <c r="I554" s="8"/>
      <c r="J554" s="8"/>
      <c r="K554" s="8"/>
      <c r="Q554" s="120" t="str">
        <f>IF(OR(P554="",P554=0),"",IF(ISERROR(VLOOKUP(P554+0,Tabell3[[#All],[Næringskode]],1,0)),P554,""))</f>
        <v/>
      </c>
      <c r="T554" s="120" t="str">
        <f>IF(OR(S554="",S554=0),"",IF(ISERROR(VLOOKUP(S554+0,Tabell8[[#All],[Hovedtype sikkerhet (kategori 1 – 6)]],1,0)),S554,""))</f>
        <v/>
      </c>
      <c r="W554" s="120" t="str">
        <f>IF(OR(V554="",V554=0),"",IF(ISERROR(VLOOKUP(V554+0,Tabell10[[#All],[Segment næringseiendomsengasjementer]],1,0)),V554,""))</f>
        <v/>
      </c>
      <c r="Z554" s="120" t="str">
        <f>IF(OR(Y554="",Y554=0),"",IF(ISERROR(VLOOKUP(Y554+0,Tabell11[[#All],[SMB rabatt]],1,0)),Y554,""))</f>
        <v/>
      </c>
      <c r="AC554" s="120" t="str">
        <f>IF(OR(AB554="",AB554=0),"",IF(ISERROR(VLOOKUP(AB554+0,Tabell12[[#All],[Størrelsesparameter]],1,0)),AB554,""))</f>
        <v/>
      </c>
    </row>
    <row r="555" spans="3:29" ht="14.5">
      <c r="C555" s="8">
        <v>46490</v>
      </c>
      <c r="D555" s="8"/>
      <c r="E555" s="8"/>
      <c r="F555" s="8"/>
      <c r="G555" s="8"/>
      <c r="H555" s="8"/>
      <c r="I555" s="8"/>
      <c r="J555" s="8"/>
      <c r="K555" s="8"/>
      <c r="Q555" s="120" t="str">
        <f>IF(OR(P555="",P555=0),"",IF(ISERROR(VLOOKUP(P555+0,Tabell3[[#All],[Næringskode]],1,0)),P555,""))</f>
        <v/>
      </c>
      <c r="T555" s="120" t="str">
        <f>IF(OR(S555="",S555=0),"",IF(ISERROR(VLOOKUP(S555+0,Tabell8[[#All],[Hovedtype sikkerhet (kategori 1 – 6)]],1,0)),S555,""))</f>
        <v/>
      </c>
      <c r="W555" s="120" t="str">
        <f>IF(OR(V555="",V555=0),"",IF(ISERROR(VLOOKUP(V555+0,Tabell10[[#All],[Segment næringseiendomsengasjementer]],1,0)),V555,""))</f>
        <v/>
      </c>
      <c r="Z555" s="120" t="str">
        <f>IF(OR(Y555="",Y555=0),"",IF(ISERROR(VLOOKUP(Y555+0,Tabell11[[#All],[SMB rabatt]],1,0)),Y555,""))</f>
        <v/>
      </c>
      <c r="AC555" s="120" t="str">
        <f>IF(OR(AB555="",AB555=0),"",IF(ISERROR(VLOOKUP(AB555+0,Tabell12[[#All],[Størrelsesparameter]],1,0)),AB555,""))</f>
        <v/>
      </c>
    </row>
    <row r="556" spans="3:29" ht="14.5">
      <c r="C556" s="8">
        <v>46500</v>
      </c>
      <c r="D556" s="8"/>
      <c r="E556" s="8"/>
      <c r="F556" s="8"/>
      <c r="G556" s="8"/>
      <c r="H556" s="8"/>
      <c r="I556" s="8"/>
      <c r="J556" s="8"/>
      <c r="K556" s="8"/>
      <c r="Q556" s="120" t="str">
        <f>IF(OR(P556="",P556=0),"",IF(ISERROR(VLOOKUP(P556+0,Tabell3[[#All],[Næringskode]],1,0)),P556,""))</f>
        <v/>
      </c>
      <c r="T556" s="120" t="str">
        <f>IF(OR(S556="",S556=0),"",IF(ISERROR(VLOOKUP(S556+0,Tabell8[[#All],[Hovedtype sikkerhet (kategori 1 – 6)]],1,0)),S556,""))</f>
        <v/>
      </c>
      <c r="W556" s="120" t="str">
        <f>IF(OR(V556="",V556=0),"",IF(ISERROR(VLOOKUP(V556+0,Tabell10[[#All],[Segment næringseiendomsengasjementer]],1,0)),V556,""))</f>
        <v/>
      </c>
      <c r="Z556" s="120" t="str">
        <f>IF(OR(Y556="",Y556=0),"",IF(ISERROR(VLOOKUP(Y556+0,Tabell11[[#All],[SMB rabatt]],1,0)),Y556,""))</f>
        <v/>
      </c>
      <c r="AC556" s="120" t="str">
        <f>IF(OR(AB556="",AB556=0),"",IF(ISERROR(VLOOKUP(AB556+0,Tabell12[[#All],[Størrelsesparameter]],1,0)),AB556,""))</f>
        <v/>
      </c>
    </row>
    <row r="557" spans="3:29" ht="14.5">
      <c r="C557" s="8">
        <v>46500</v>
      </c>
      <c r="D557" s="8"/>
      <c r="E557" s="8"/>
      <c r="F557" s="8"/>
      <c r="G557" s="8"/>
      <c r="H557" s="8"/>
      <c r="I557" s="8"/>
      <c r="J557" s="8"/>
      <c r="K557" s="8"/>
      <c r="Q557" s="120" t="str">
        <f>IF(OR(P557="",P557=0),"",IF(ISERROR(VLOOKUP(P557+0,Tabell3[[#All],[Næringskode]],1,0)),P557,""))</f>
        <v/>
      </c>
      <c r="T557" s="120" t="str">
        <f>IF(OR(S557="",S557=0),"",IF(ISERROR(VLOOKUP(S557+0,Tabell8[[#All],[Hovedtype sikkerhet (kategori 1 – 6)]],1,0)),S557,""))</f>
        <v/>
      </c>
      <c r="W557" s="120" t="str">
        <f>IF(OR(V557="",V557=0),"",IF(ISERROR(VLOOKUP(V557+0,Tabell10[[#All],[Segment næringseiendomsengasjementer]],1,0)),V557,""))</f>
        <v/>
      </c>
      <c r="Z557" s="120" t="str">
        <f>IF(OR(Y557="",Y557=0),"",IF(ISERROR(VLOOKUP(Y557+0,Tabell11[[#All],[SMB rabatt]],1,0)),Y557,""))</f>
        <v/>
      </c>
      <c r="AC557" s="120" t="str">
        <f>IF(OR(AB557="",AB557=0),"",IF(ISERROR(VLOOKUP(AB557+0,Tabell12[[#All],[Størrelsesparameter]],1,0)),AB557,""))</f>
        <v/>
      </c>
    </row>
    <row r="558" spans="3:29" ht="14.5">
      <c r="C558" s="8">
        <v>46500</v>
      </c>
      <c r="D558" s="8"/>
      <c r="E558" s="8"/>
      <c r="F558" s="8"/>
      <c r="G558" s="8"/>
      <c r="H558" s="8"/>
      <c r="I558" s="8"/>
      <c r="J558" s="8"/>
      <c r="K558" s="8"/>
      <c r="Q558" s="120" t="str">
        <f>IF(OR(P558="",P558=0),"",IF(ISERROR(VLOOKUP(P558+0,Tabell3[[#All],[Næringskode]],1,0)),P558,""))</f>
        <v/>
      </c>
      <c r="T558" s="120" t="str">
        <f>IF(OR(S558="",S558=0),"",IF(ISERROR(VLOOKUP(S558+0,Tabell8[[#All],[Hovedtype sikkerhet (kategori 1 – 6)]],1,0)),S558,""))</f>
        <v/>
      </c>
      <c r="W558" s="120" t="str">
        <f>IF(OR(V558="",V558=0),"",IF(ISERROR(VLOOKUP(V558+0,Tabell10[[#All],[Segment næringseiendomsengasjementer]],1,0)),V558,""))</f>
        <v/>
      </c>
      <c r="Z558" s="120" t="str">
        <f>IF(OR(Y558="",Y558=0),"",IF(ISERROR(VLOOKUP(Y558+0,Tabell11[[#All],[SMB rabatt]],1,0)),Y558,""))</f>
        <v/>
      </c>
      <c r="AC558" s="120" t="str">
        <f>IF(OR(AB558="",AB558=0),"",IF(ISERROR(VLOOKUP(AB558+0,Tabell12[[#All],[Størrelsesparameter]],1,0)),AB558,""))</f>
        <v/>
      </c>
    </row>
    <row r="559" spans="3:29" ht="14.5">
      <c r="C559" s="8">
        <v>46610</v>
      </c>
      <c r="D559" s="8"/>
      <c r="E559" s="8"/>
      <c r="F559" s="8"/>
      <c r="G559" s="8"/>
      <c r="H559" s="8"/>
      <c r="I559" s="8"/>
      <c r="J559" s="8"/>
      <c r="K559" s="8"/>
      <c r="Q559" s="120" t="str">
        <f>IF(OR(P559="",P559=0),"",IF(ISERROR(VLOOKUP(P559+0,Tabell3[[#All],[Næringskode]],1,0)),P559,""))</f>
        <v/>
      </c>
      <c r="T559" s="120" t="str">
        <f>IF(OR(S559="",S559=0),"",IF(ISERROR(VLOOKUP(S559+0,Tabell8[[#All],[Hovedtype sikkerhet (kategori 1 – 6)]],1,0)),S559,""))</f>
        <v/>
      </c>
      <c r="W559" s="120" t="str">
        <f>IF(OR(V559="",V559=0),"",IF(ISERROR(VLOOKUP(V559+0,Tabell10[[#All],[Segment næringseiendomsengasjementer]],1,0)),V559,""))</f>
        <v/>
      </c>
      <c r="Z559" s="120" t="str">
        <f>IF(OR(Y559="",Y559=0),"",IF(ISERROR(VLOOKUP(Y559+0,Tabell11[[#All],[SMB rabatt]],1,0)),Y559,""))</f>
        <v/>
      </c>
      <c r="AC559" s="120" t="str">
        <f>IF(OR(AB559="",AB559=0),"",IF(ISERROR(VLOOKUP(AB559+0,Tabell12[[#All],[Størrelsesparameter]],1,0)),AB559,""))</f>
        <v/>
      </c>
    </row>
    <row r="560" spans="3:29" ht="14.5">
      <c r="C560" s="8">
        <v>46620</v>
      </c>
      <c r="D560" s="8"/>
      <c r="E560" s="8"/>
      <c r="F560" s="8"/>
      <c r="G560" s="8"/>
      <c r="H560" s="8"/>
      <c r="I560" s="8"/>
      <c r="J560" s="8"/>
      <c r="K560" s="8"/>
      <c r="Q560" s="120" t="str">
        <f>IF(OR(P560="",P560=0),"",IF(ISERROR(VLOOKUP(P560+0,Tabell3[[#All],[Næringskode]],1,0)),P560,""))</f>
        <v/>
      </c>
      <c r="T560" s="120" t="str">
        <f>IF(OR(S560="",S560=0),"",IF(ISERROR(VLOOKUP(S560+0,Tabell8[[#All],[Hovedtype sikkerhet (kategori 1 – 6)]],1,0)),S560,""))</f>
        <v/>
      </c>
      <c r="W560" s="120" t="str">
        <f>IF(OR(V560="",V560=0),"",IF(ISERROR(VLOOKUP(V560+0,Tabell10[[#All],[Segment næringseiendomsengasjementer]],1,0)),V560,""))</f>
        <v/>
      </c>
      <c r="Z560" s="120" t="str">
        <f>IF(OR(Y560="",Y560=0),"",IF(ISERROR(VLOOKUP(Y560+0,Tabell11[[#All],[SMB rabatt]],1,0)),Y560,""))</f>
        <v/>
      </c>
      <c r="AC560" s="120" t="str">
        <f>IF(OR(AB560="",AB560=0),"",IF(ISERROR(VLOOKUP(AB560+0,Tabell12[[#All],[Størrelsesparameter]],1,0)),AB560,""))</f>
        <v/>
      </c>
    </row>
    <row r="561" spans="3:29" ht="14.5">
      <c r="C561" s="8">
        <v>46630</v>
      </c>
      <c r="D561" s="8"/>
      <c r="E561" s="8"/>
      <c r="F561" s="8"/>
      <c r="G561" s="8"/>
      <c r="H561" s="8"/>
      <c r="I561" s="8"/>
      <c r="J561" s="8"/>
      <c r="K561" s="8"/>
      <c r="Q561" s="120" t="str">
        <f>IF(OR(P561="",P561=0),"",IF(ISERROR(VLOOKUP(P561+0,Tabell3[[#All],[Næringskode]],1,0)),P561,""))</f>
        <v/>
      </c>
      <c r="T561" s="120" t="str">
        <f>IF(OR(S561="",S561=0),"",IF(ISERROR(VLOOKUP(S561+0,Tabell8[[#All],[Hovedtype sikkerhet (kategori 1 – 6)]],1,0)),S561,""))</f>
        <v/>
      </c>
      <c r="W561" s="120" t="str">
        <f>IF(OR(V561="",V561=0),"",IF(ISERROR(VLOOKUP(V561+0,Tabell10[[#All],[Segment næringseiendomsengasjementer]],1,0)),V561,""))</f>
        <v/>
      </c>
      <c r="Z561" s="120" t="str">
        <f>IF(OR(Y561="",Y561=0),"",IF(ISERROR(VLOOKUP(Y561+0,Tabell11[[#All],[SMB rabatt]],1,0)),Y561,""))</f>
        <v/>
      </c>
      <c r="AC561" s="120" t="str">
        <f>IF(OR(AB561="",AB561=0),"",IF(ISERROR(VLOOKUP(AB561+0,Tabell12[[#All],[Størrelsesparameter]],1,0)),AB561,""))</f>
        <v/>
      </c>
    </row>
    <row r="562" spans="3:29" ht="14.5">
      <c r="C562" s="8">
        <v>46640</v>
      </c>
      <c r="D562" s="8"/>
      <c r="E562" s="8"/>
      <c r="F562" s="8"/>
      <c r="G562" s="8"/>
      <c r="H562" s="8"/>
      <c r="I562" s="8"/>
      <c r="J562" s="8"/>
      <c r="K562" s="8"/>
      <c r="Q562" s="120" t="str">
        <f>IF(OR(P562="",P562=0),"",IF(ISERROR(VLOOKUP(P562+0,Tabell3[[#All],[Næringskode]],1,0)),P562,""))</f>
        <v/>
      </c>
      <c r="T562" s="120" t="str">
        <f>IF(OR(S562="",S562=0),"",IF(ISERROR(VLOOKUP(S562+0,Tabell8[[#All],[Hovedtype sikkerhet (kategori 1 – 6)]],1,0)),S562,""))</f>
        <v/>
      </c>
      <c r="W562" s="120" t="str">
        <f>IF(OR(V562="",V562=0),"",IF(ISERROR(VLOOKUP(V562+0,Tabell10[[#All],[Segment næringseiendomsengasjementer]],1,0)),V562,""))</f>
        <v/>
      </c>
      <c r="Z562" s="120" t="str">
        <f>IF(OR(Y562="",Y562=0),"",IF(ISERROR(VLOOKUP(Y562+0,Tabell11[[#All],[SMB rabatt]],1,0)),Y562,""))</f>
        <v/>
      </c>
      <c r="AC562" s="120" t="str">
        <f>IF(OR(AB562="",AB562=0),"",IF(ISERROR(VLOOKUP(AB562+0,Tabell12[[#All],[Størrelsesparameter]],1,0)),AB562,""))</f>
        <v/>
      </c>
    </row>
    <row r="563" spans="3:29" ht="14.5">
      <c r="C563" s="8">
        <v>46640</v>
      </c>
      <c r="D563" s="8"/>
      <c r="E563" s="8"/>
      <c r="F563" s="8"/>
      <c r="G563" s="8"/>
      <c r="H563" s="8"/>
      <c r="I563" s="8"/>
      <c r="J563" s="8"/>
      <c r="K563" s="8"/>
      <c r="Q563" s="120" t="str">
        <f>IF(OR(P563="",P563=0),"",IF(ISERROR(VLOOKUP(P563+0,Tabell3[[#All],[Næringskode]],1,0)),P563,""))</f>
        <v/>
      </c>
      <c r="T563" s="120" t="str">
        <f>IF(OR(S563="",S563=0),"",IF(ISERROR(VLOOKUP(S563+0,Tabell8[[#All],[Hovedtype sikkerhet (kategori 1 – 6)]],1,0)),S563,""))</f>
        <v/>
      </c>
      <c r="W563" s="120" t="str">
        <f>IF(OR(V563="",V563=0),"",IF(ISERROR(VLOOKUP(V563+0,Tabell10[[#All],[Segment næringseiendomsengasjementer]],1,0)),V563,""))</f>
        <v/>
      </c>
      <c r="Z563" s="120" t="str">
        <f>IF(OR(Y563="",Y563=0),"",IF(ISERROR(VLOOKUP(Y563+0,Tabell11[[#All],[SMB rabatt]],1,0)),Y563,""))</f>
        <v/>
      </c>
      <c r="AC563" s="120" t="str">
        <f>IF(OR(AB563="",AB563=0),"",IF(ISERROR(VLOOKUP(AB563+0,Tabell12[[#All],[Størrelsesparameter]],1,0)),AB563,""))</f>
        <v/>
      </c>
    </row>
    <row r="564" spans="3:29" ht="14.5">
      <c r="C564" s="8">
        <v>46640</v>
      </c>
      <c r="D564" s="8"/>
      <c r="E564" s="8"/>
      <c r="F564" s="8"/>
      <c r="G564" s="8"/>
      <c r="H564" s="8"/>
      <c r="I564" s="8"/>
      <c r="J564" s="8"/>
      <c r="K564" s="8"/>
      <c r="Q564" s="120" t="str">
        <f>IF(OR(P564="",P564=0),"",IF(ISERROR(VLOOKUP(P564+0,Tabell3[[#All],[Næringskode]],1,0)),P564,""))</f>
        <v/>
      </c>
      <c r="T564" s="120" t="str">
        <f>IF(OR(S564="",S564=0),"",IF(ISERROR(VLOOKUP(S564+0,Tabell8[[#All],[Hovedtype sikkerhet (kategori 1 – 6)]],1,0)),S564,""))</f>
        <v/>
      </c>
      <c r="W564" s="120" t="str">
        <f>IF(OR(V564="",V564=0),"",IF(ISERROR(VLOOKUP(V564+0,Tabell10[[#All],[Segment næringseiendomsengasjementer]],1,0)),V564,""))</f>
        <v/>
      </c>
      <c r="Z564" s="120" t="str">
        <f>IF(OR(Y564="",Y564=0),"",IF(ISERROR(VLOOKUP(Y564+0,Tabell11[[#All],[SMB rabatt]],1,0)),Y564,""))</f>
        <v/>
      </c>
      <c r="AC564" s="120" t="str">
        <f>IF(OR(AB564="",AB564=0),"",IF(ISERROR(VLOOKUP(AB564+0,Tabell12[[#All],[Størrelsesparameter]],1,0)),AB564,""))</f>
        <v/>
      </c>
    </row>
    <row r="565" spans="3:29" ht="14.5">
      <c r="C565" s="8">
        <v>46640</v>
      </c>
      <c r="D565" s="8"/>
      <c r="E565" s="8"/>
      <c r="F565" s="8"/>
      <c r="G565" s="8"/>
      <c r="H565" s="8"/>
      <c r="I565" s="8"/>
      <c r="J565" s="8"/>
      <c r="K565" s="8"/>
      <c r="Q565" s="120" t="str">
        <f>IF(OR(P565="",P565=0),"",IF(ISERROR(VLOOKUP(P565+0,Tabell3[[#All],[Næringskode]],1,0)),P565,""))</f>
        <v/>
      </c>
      <c r="T565" s="120" t="str">
        <f>IF(OR(S565="",S565=0),"",IF(ISERROR(VLOOKUP(S565+0,Tabell8[[#All],[Hovedtype sikkerhet (kategori 1 – 6)]],1,0)),S565,""))</f>
        <v/>
      </c>
      <c r="W565" s="120" t="str">
        <f>IF(OR(V565="",V565=0),"",IF(ISERROR(VLOOKUP(V565+0,Tabell10[[#All],[Segment næringseiendomsengasjementer]],1,0)),V565,""))</f>
        <v/>
      </c>
      <c r="Z565" s="120" t="str">
        <f>IF(OR(Y565="",Y565=0),"",IF(ISERROR(VLOOKUP(Y565+0,Tabell11[[#All],[SMB rabatt]],1,0)),Y565,""))</f>
        <v/>
      </c>
      <c r="AC565" s="120" t="str">
        <f>IF(OR(AB565="",AB565=0),"",IF(ISERROR(VLOOKUP(AB565+0,Tabell12[[#All],[Størrelsesparameter]],1,0)),AB565,""))</f>
        <v/>
      </c>
    </row>
    <row r="566" spans="3:29" ht="14.5">
      <c r="C566" s="8">
        <v>46640</v>
      </c>
      <c r="D566" s="8"/>
      <c r="E566" s="8"/>
      <c r="F566" s="8"/>
      <c r="G566" s="8"/>
      <c r="H566" s="8"/>
      <c r="I566" s="8"/>
      <c r="J566" s="8"/>
      <c r="K566" s="8"/>
      <c r="Q566" s="120" t="str">
        <f>IF(OR(P566="",P566=0),"",IF(ISERROR(VLOOKUP(P566+0,Tabell3[[#All],[Næringskode]],1,0)),P566,""))</f>
        <v/>
      </c>
      <c r="T566" s="120" t="str">
        <f>IF(OR(S566="",S566=0),"",IF(ISERROR(VLOOKUP(S566+0,Tabell8[[#All],[Hovedtype sikkerhet (kategori 1 – 6)]],1,0)),S566,""))</f>
        <v/>
      </c>
      <c r="W566" s="120" t="str">
        <f>IF(OR(V566="",V566=0),"",IF(ISERROR(VLOOKUP(V566+0,Tabell10[[#All],[Segment næringseiendomsengasjementer]],1,0)),V566,""))</f>
        <v/>
      </c>
      <c r="Z566" s="120" t="str">
        <f>IF(OR(Y566="",Y566=0),"",IF(ISERROR(VLOOKUP(Y566+0,Tabell11[[#All],[SMB rabatt]],1,0)),Y566,""))</f>
        <v/>
      </c>
      <c r="AC566" s="120" t="str">
        <f>IF(OR(AB566="",AB566=0),"",IF(ISERROR(VLOOKUP(AB566+0,Tabell12[[#All],[Størrelsesparameter]],1,0)),AB566,""))</f>
        <v/>
      </c>
    </row>
    <row r="567" spans="3:29" ht="14.5">
      <c r="C567" s="8">
        <v>46640</v>
      </c>
      <c r="D567" s="8"/>
      <c r="E567" s="8"/>
      <c r="F567" s="8"/>
      <c r="G567" s="8"/>
      <c r="H567" s="8"/>
      <c r="I567" s="8"/>
      <c r="J567" s="8"/>
      <c r="K567" s="8"/>
      <c r="Q567" s="120" t="str">
        <f>IF(OR(P567="",P567=0),"",IF(ISERROR(VLOOKUP(P567+0,Tabell3[[#All],[Næringskode]],1,0)),P567,""))</f>
        <v/>
      </c>
      <c r="T567" s="120" t="str">
        <f>IF(OR(S567="",S567=0),"",IF(ISERROR(VLOOKUP(S567+0,Tabell8[[#All],[Hovedtype sikkerhet (kategori 1 – 6)]],1,0)),S567,""))</f>
        <v/>
      </c>
      <c r="W567" s="120" t="str">
        <f>IF(OR(V567="",V567=0),"",IF(ISERROR(VLOOKUP(V567+0,Tabell10[[#All],[Segment næringseiendomsengasjementer]],1,0)),V567,""))</f>
        <v/>
      </c>
      <c r="Z567" s="120" t="str">
        <f>IF(OR(Y567="",Y567=0),"",IF(ISERROR(VLOOKUP(Y567+0,Tabell11[[#All],[SMB rabatt]],1,0)),Y567,""))</f>
        <v/>
      </c>
      <c r="AC567" s="120" t="str">
        <f>IF(OR(AB567="",AB567=0),"",IF(ISERROR(VLOOKUP(AB567+0,Tabell12[[#All],[Størrelsesparameter]],1,0)),AB567,""))</f>
        <v/>
      </c>
    </row>
    <row r="568" spans="3:29" ht="14.5">
      <c r="C568" s="8">
        <v>46710</v>
      </c>
      <c r="D568" s="8"/>
      <c r="E568" s="8"/>
      <c r="F568" s="8"/>
      <c r="G568" s="8"/>
      <c r="H568" s="8"/>
      <c r="I568" s="8"/>
      <c r="J568" s="8"/>
      <c r="K568" s="8"/>
      <c r="Q568" s="120" t="str">
        <f>IF(OR(P568="",P568=0),"",IF(ISERROR(VLOOKUP(P568+0,Tabell3[[#All],[Næringskode]],1,0)),P568,""))</f>
        <v/>
      </c>
      <c r="T568" s="120" t="str">
        <f>IF(OR(S568="",S568=0),"",IF(ISERROR(VLOOKUP(S568+0,Tabell8[[#All],[Hovedtype sikkerhet (kategori 1 – 6)]],1,0)),S568,""))</f>
        <v/>
      </c>
      <c r="W568" s="120" t="str">
        <f>IF(OR(V568="",V568=0),"",IF(ISERROR(VLOOKUP(V568+0,Tabell10[[#All],[Segment næringseiendomsengasjementer]],1,0)),V568,""))</f>
        <v/>
      </c>
      <c r="Z568" s="120" t="str">
        <f>IF(OR(Y568="",Y568=0),"",IF(ISERROR(VLOOKUP(Y568+0,Tabell11[[#All],[SMB rabatt]],1,0)),Y568,""))</f>
        <v/>
      </c>
      <c r="AC568" s="120" t="str">
        <f>IF(OR(AB568="",AB568=0),"",IF(ISERROR(VLOOKUP(AB568+0,Tabell12[[#All],[Størrelsesparameter]],1,0)),AB568,""))</f>
        <v/>
      </c>
    </row>
    <row r="569" spans="3:29" ht="14.5">
      <c r="C569" s="8">
        <v>46710</v>
      </c>
      <c r="D569" s="8"/>
      <c r="E569" s="8"/>
      <c r="F569" s="8"/>
      <c r="G569" s="8"/>
      <c r="H569" s="8"/>
      <c r="I569" s="8"/>
      <c r="J569" s="8"/>
      <c r="K569" s="8"/>
      <c r="Q569" s="120" t="str">
        <f>IF(OR(P569="",P569=0),"",IF(ISERROR(VLOOKUP(P569+0,Tabell3[[#All],[Næringskode]],1,0)),P569,""))</f>
        <v/>
      </c>
      <c r="T569" s="120" t="str">
        <f>IF(OR(S569="",S569=0),"",IF(ISERROR(VLOOKUP(S569+0,Tabell8[[#All],[Hovedtype sikkerhet (kategori 1 – 6)]],1,0)),S569,""))</f>
        <v/>
      </c>
      <c r="W569" s="120" t="str">
        <f>IF(OR(V569="",V569=0),"",IF(ISERROR(VLOOKUP(V569+0,Tabell10[[#All],[Segment næringseiendomsengasjementer]],1,0)),V569,""))</f>
        <v/>
      </c>
      <c r="Z569" s="120" t="str">
        <f>IF(OR(Y569="",Y569=0),"",IF(ISERROR(VLOOKUP(Y569+0,Tabell11[[#All],[SMB rabatt]],1,0)),Y569,""))</f>
        <v/>
      </c>
      <c r="AC569" s="120" t="str">
        <f>IF(OR(AB569="",AB569=0),"",IF(ISERROR(VLOOKUP(AB569+0,Tabell12[[#All],[Størrelsesparameter]],1,0)),AB569,""))</f>
        <v/>
      </c>
    </row>
    <row r="570" spans="3:29" ht="14.5">
      <c r="C570" s="8">
        <v>46720</v>
      </c>
      <c r="D570" s="8"/>
      <c r="E570" s="8"/>
      <c r="F570" s="8"/>
      <c r="G570" s="8"/>
      <c r="H570" s="8"/>
      <c r="I570" s="8"/>
      <c r="J570" s="8"/>
      <c r="K570" s="8"/>
      <c r="Q570" s="120" t="str">
        <f>IF(OR(P570="",P570=0),"",IF(ISERROR(VLOOKUP(P570+0,Tabell3[[#All],[Næringskode]],1,0)),P570,""))</f>
        <v/>
      </c>
      <c r="T570" s="120" t="str">
        <f>IF(OR(S570="",S570=0),"",IF(ISERROR(VLOOKUP(S570+0,Tabell8[[#All],[Hovedtype sikkerhet (kategori 1 – 6)]],1,0)),S570,""))</f>
        <v/>
      </c>
      <c r="W570" s="120" t="str">
        <f>IF(OR(V570="",V570=0),"",IF(ISERROR(VLOOKUP(V570+0,Tabell10[[#All],[Segment næringseiendomsengasjementer]],1,0)),V570,""))</f>
        <v/>
      </c>
      <c r="Z570" s="120" t="str">
        <f>IF(OR(Y570="",Y570=0),"",IF(ISERROR(VLOOKUP(Y570+0,Tabell11[[#All],[SMB rabatt]],1,0)),Y570,""))</f>
        <v/>
      </c>
      <c r="AC570" s="120" t="str">
        <f>IF(OR(AB570="",AB570=0),"",IF(ISERROR(VLOOKUP(AB570+0,Tabell12[[#All],[Størrelsesparameter]],1,0)),AB570,""))</f>
        <v/>
      </c>
    </row>
    <row r="571" spans="3:29" ht="14.5">
      <c r="C571" s="8">
        <v>46730</v>
      </c>
      <c r="D571" s="8"/>
      <c r="E571" s="8"/>
      <c r="F571" s="8"/>
      <c r="G571" s="8"/>
      <c r="H571" s="8"/>
      <c r="I571" s="8"/>
      <c r="J571" s="8"/>
      <c r="K571" s="8"/>
      <c r="Q571" s="120" t="str">
        <f>IF(OR(P571="",P571=0),"",IF(ISERROR(VLOOKUP(P571+0,Tabell3[[#All],[Næringskode]],1,0)),P571,""))</f>
        <v/>
      </c>
      <c r="T571" s="120" t="str">
        <f>IF(OR(S571="",S571=0),"",IF(ISERROR(VLOOKUP(S571+0,Tabell8[[#All],[Hovedtype sikkerhet (kategori 1 – 6)]],1,0)),S571,""))</f>
        <v/>
      </c>
      <c r="W571" s="120" t="str">
        <f>IF(OR(V571="",V571=0),"",IF(ISERROR(VLOOKUP(V571+0,Tabell10[[#All],[Segment næringseiendomsengasjementer]],1,0)),V571,""))</f>
        <v/>
      </c>
      <c r="Z571" s="120" t="str">
        <f>IF(OR(Y571="",Y571=0),"",IF(ISERROR(VLOOKUP(Y571+0,Tabell11[[#All],[SMB rabatt]],1,0)),Y571,""))</f>
        <v/>
      </c>
      <c r="AC571" s="120" t="str">
        <f>IF(OR(AB571="",AB571=0),"",IF(ISERROR(VLOOKUP(AB571+0,Tabell12[[#All],[Størrelsesparameter]],1,0)),AB571,""))</f>
        <v/>
      </c>
    </row>
    <row r="572" spans="3:29" ht="14.5">
      <c r="C572" s="8">
        <v>46810</v>
      </c>
      <c r="D572" s="8"/>
      <c r="E572" s="8"/>
      <c r="F572" s="8"/>
      <c r="G572" s="8"/>
      <c r="H572" s="8"/>
      <c r="I572" s="8"/>
      <c r="J572" s="8"/>
      <c r="K572" s="8"/>
      <c r="Q572" s="120" t="str">
        <f>IF(OR(P572="",P572=0),"",IF(ISERROR(VLOOKUP(P572+0,Tabell3[[#All],[Næringskode]],1,0)),P572,""))</f>
        <v/>
      </c>
      <c r="T572" s="120" t="str">
        <f>IF(OR(S572="",S572=0),"",IF(ISERROR(VLOOKUP(S572+0,Tabell8[[#All],[Hovedtype sikkerhet (kategori 1 – 6)]],1,0)),S572,""))</f>
        <v/>
      </c>
      <c r="W572" s="120" t="str">
        <f>IF(OR(V572="",V572=0),"",IF(ISERROR(VLOOKUP(V572+0,Tabell10[[#All],[Segment næringseiendomsengasjementer]],1,0)),V572,""))</f>
        <v/>
      </c>
      <c r="Z572" s="120" t="str">
        <f>IF(OR(Y572="",Y572=0),"",IF(ISERROR(VLOOKUP(Y572+0,Tabell11[[#All],[SMB rabatt]],1,0)),Y572,""))</f>
        <v/>
      </c>
      <c r="AC572" s="120" t="str">
        <f>IF(OR(AB572="",AB572=0),"",IF(ISERROR(VLOOKUP(AB572+0,Tabell12[[#All],[Størrelsesparameter]],1,0)),AB572,""))</f>
        <v/>
      </c>
    </row>
    <row r="573" spans="3:29" ht="14.5">
      <c r="C573" s="8">
        <v>46820</v>
      </c>
      <c r="D573" s="8"/>
      <c r="E573" s="8"/>
      <c r="F573" s="8"/>
      <c r="G573" s="8"/>
      <c r="H573" s="8"/>
      <c r="I573" s="8"/>
      <c r="J573" s="8"/>
      <c r="K573" s="8"/>
      <c r="Q573" s="120" t="str">
        <f>IF(OR(P573="",P573=0),"",IF(ISERROR(VLOOKUP(P573+0,Tabell3[[#All],[Næringskode]],1,0)),P573,""))</f>
        <v/>
      </c>
      <c r="T573" s="120" t="str">
        <f>IF(OR(S573="",S573=0),"",IF(ISERROR(VLOOKUP(S573+0,Tabell8[[#All],[Hovedtype sikkerhet (kategori 1 – 6)]],1,0)),S573,""))</f>
        <v/>
      </c>
      <c r="W573" s="120" t="str">
        <f>IF(OR(V573="",V573=0),"",IF(ISERROR(VLOOKUP(V573+0,Tabell10[[#All],[Segment næringseiendomsengasjementer]],1,0)),V573,""))</f>
        <v/>
      </c>
      <c r="Z573" s="120" t="str">
        <f>IF(OR(Y573="",Y573=0),"",IF(ISERROR(VLOOKUP(Y573+0,Tabell11[[#All],[SMB rabatt]],1,0)),Y573,""))</f>
        <v/>
      </c>
      <c r="AC573" s="120" t="str">
        <f>IF(OR(AB573="",AB573=0),"",IF(ISERROR(VLOOKUP(AB573+0,Tabell12[[#All],[Størrelsesparameter]],1,0)),AB573,""))</f>
        <v/>
      </c>
    </row>
    <row r="574" spans="3:29" ht="14.5">
      <c r="C574" s="8">
        <v>46830</v>
      </c>
      <c r="D574" s="8"/>
      <c r="E574" s="8"/>
      <c r="F574" s="8"/>
      <c r="G574" s="8"/>
      <c r="H574" s="8"/>
      <c r="I574" s="8"/>
      <c r="J574" s="8"/>
      <c r="K574" s="8"/>
      <c r="Q574" s="120" t="str">
        <f>IF(OR(P574="",P574=0),"",IF(ISERROR(VLOOKUP(P574+0,Tabell3[[#All],[Næringskode]],1,0)),P574,""))</f>
        <v/>
      </c>
      <c r="T574" s="120" t="str">
        <f>IF(OR(S574="",S574=0),"",IF(ISERROR(VLOOKUP(S574+0,Tabell8[[#All],[Hovedtype sikkerhet (kategori 1 – 6)]],1,0)),S574,""))</f>
        <v/>
      </c>
      <c r="W574" s="120" t="str">
        <f>IF(OR(V574="",V574=0),"",IF(ISERROR(VLOOKUP(V574+0,Tabell10[[#All],[Segment næringseiendomsengasjementer]],1,0)),V574,""))</f>
        <v/>
      </c>
      <c r="Z574" s="120" t="str">
        <f>IF(OR(Y574="",Y574=0),"",IF(ISERROR(VLOOKUP(Y574+0,Tabell11[[#All],[SMB rabatt]],1,0)),Y574,""))</f>
        <v/>
      </c>
      <c r="AC574" s="120" t="str">
        <f>IF(OR(AB574="",AB574=0),"",IF(ISERROR(VLOOKUP(AB574+0,Tabell12[[#All],[Størrelsesparameter]],1,0)),AB574,""))</f>
        <v/>
      </c>
    </row>
    <row r="575" spans="3:29" ht="14.5">
      <c r="C575" s="8">
        <v>46830</v>
      </c>
      <c r="D575" s="8"/>
      <c r="E575" s="8"/>
      <c r="F575" s="8"/>
      <c r="G575" s="8"/>
      <c r="H575" s="8"/>
      <c r="I575" s="8"/>
      <c r="J575" s="8"/>
      <c r="K575" s="8"/>
      <c r="Q575" s="120" t="str">
        <f>IF(OR(P575="",P575=0),"",IF(ISERROR(VLOOKUP(P575+0,Tabell3[[#All],[Næringskode]],1,0)),P575,""))</f>
        <v/>
      </c>
      <c r="T575" s="120" t="str">
        <f>IF(OR(S575="",S575=0),"",IF(ISERROR(VLOOKUP(S575+0,Tabell8[[#All],[Hovedtype sikkerhet (kategori 1 – 6)]],1,0)),S575,""))</f>
        <v/>
      </c>
      <c r="W575" s="120" t="str">
        <f>IF(OR(V575="",V575=0),"",IF(ISERROR(VLOOKUP(V575+0,Tabell10[[#All],[Segment næringseiendomsengasjementer]],1,0)),V575,""))</f>
        <v/>
      </c>
      <c r="Z575" s="120" t="str">
        <f>IF(OR(Y575="",Y575=0),"",IF(ISERROR(VLOOKUP(Y575+0,Tabell11[[#All],[SMB rabatt]],1,0)),Y575,""))</f>
        <v/>
      </c>
      <c r="AC575" s="120" t="str">
        <f>IF(OR(AB575="",AB575=0),"",IF(ISERROR(VLOOKUP(AB575+0,Tabell12[[#All],[Størrelsesparameter]],1,0)),AB575,""))</f>
        <v/>
      </c>
    </row>
    <row r="576" spans="3:29" ht="14.5">
      <c r="C576" s="8">
        <v>46830</v>
      </c>
      <c r="D576" s="8"/>
      <c r="E576" s="8"/>
      <c r="F576" s="8"/>
      <c r="G576" s="8"/>
      <c r="H576" s="8"/>
      <c r="I576" s="8"/>
      <c r="J576" s="8"/>
      <c r="K576" s="8"/>
      <c r="Q576" s="120" t="str">
        <f>IF(OR(P576="",P576=0),"",IF(ISERROR(VLOOKUP(P576+0,Tabell3[[#All],[Næringskode]],1,0)),P576,""))</f>
        <v/>
      </c>
      <c r="T576" s="120" t="str">
        <f>IF(OR(S576="",S576=0),"",IF(ISERROR(VLOOKUP(S576+0,Tabell8[[#All],[Hovedtype sikkerhet (kategori 1 – 6)]],1,0)),S576,""))</f>
        <v/>
      </c>
      <c r="W576" s="120" t="str">
        <f>IF(OR(V576="",V576=0),"",IF(ISERROR(VLOOKUP(V576+0,Tabell10[[#All],[Segment næringseiendomsengasjementer]],1,0)),V576,""))</f>
        <v/>
      </c>
      <c r="Z576" s="120" t="str">
        <f>IF(OR(Y576="",Y576=0),"",IF(ISERROR(VLOOKUP(Y576+0,Tabell11[[#All],[SMB rabatt]],1,0)),Y576,""))</f>
        <v/>
      </c>
      <c r="AC576" s="120" t="str">
        <f>IF(OR(AB576="",AB576=0),"",IF(ISERROR(VLOOKUP(AB576+0,Tabell12[[#All],[Størrelsesparameter]],1,0)),AB576,""))</f>
        <v/>
      </c>
    </row>
    <row r="577" spans="3:29" ht="14.5">
      <c r="C577" s="8">
        <v>46830</v>
      </c>
      <c r="D577" s="8"/>
      <c r="E577" s="8"/>
      <c r="F577" s="8"/>
      <c r="G577" s="8"/>
      <c r="H577" s="8"/>
      <c r="I577" s="8"/>
      <c r="J577" s="8"/>
      <c r="K577" s="8"/>
      <c r="Q577" s="120" t="str">
        <f>IF(OR(P577="",P577=0),"",IF(ISERROR(VLOOKUP(P577+0,Tabell3[[#All],[Næringskode]],1,0)),P577,""))</f>
        <v/>
      </c>
      <c r="T577" s="120" t="str">
        <f>IF(OR(S577="",S577=0),"",IF(ISERROR(VLOOKUP(S577+0,Tabell8[[#All],[Hovedtype sikkerhet (kategori 1 – 6)]],1,0)),S577,""))</f>
        <v/>
      </c>
      <c r="W577" s="120" t="str">
        <f>IF(OR(V577="",V577=0),"",IF(ISERROR(VLOOKUP(V577+0,Tabell10[[#All],[Segment næringseiendomsengasjementer]],1,0)),V577,""))</f>
        <v/>
      </c>
      <c r="Z577" s="120" t="str">
        <f>IF(OR(Y577="",Y577=0),"",IF(ISERROR(VLOOKUP(Y577+0,Tabell11[[#All],[SMB rabatt]],1,0)),Y577,""))</f>
        <v/>
      </c>
      <c r="AC577" s="120" t="str">
        <f>IF(OR(AB577="",AB577=0),"",IF(ISERROR(VLOOKUP(AB577+0,Tabell12[[#All],[Størrelsesparameter]],1,0)),AB577,""))</f>
        <v/>
      </c>
    </row>
    <row r="578" spans="3:29" ht="14.5">
      <c r="C578" s="8">
        <v>46840</v>
      </c>
      <c r="D578" s="8"/>
      <c r="E578" s="8"/>
      <c r="F578" s="8"/>
      <c r="G578" s="8"/>
      <c r="H578" s="8"/>
      <c r="I578" s="8"/>
      <c r="J578" s="8"/>
      <c r="K578" s="8"/>
      <c r="Q578" s="120" t="str">
        <f>IF(OR(P578="",P578=0),"",IF(ISERROR(VLOOKUP(P578+0,Tabell3[[#All],[Næringskode]],1,0)),P578,""))</f>
        <v/>
      </c>
      <c r="T578" s="120" t="str">
        <f>IF(OR(S578="",S578=0),"",IF(ISERROR(VLOOKUP(S578+0,Tabell8[[#All],[Hovedtype sikkerhet (kategori 1 – 6)]],1,0)),S578,""))</f>
        <v/>
      </c>
      <c r="W578" s="120" t="str">
        <f>IF(OR(V578="",V578=0),"",IF(ISERROR(VLOOKUP(V578+0,Tabell10[[#All],[Segment næringseiendomsengasjementer]],1,0)),V578,""))</f>
        <v/>
      </c>
      <c r="Z578" s="120" t="str">
        <f>IF(OR(Y578="",Y578=0),"",IF(ISERROR(VLOOKUP(Y578+0,Tabell11[[#All],[SMB rabatt]],1,0)),Y578,""))</f>
        <v/>
      </c>
      <c r="AC578" s="120" t="str">
        <f>IF(OR(AB578="",AB578=0),"",IF(ISERROR(VLOOKUP(AB578+0,Tabell12[[#All],[Størrelsesparameter]],1,0)),AB578,""))</f>
        <v/>
      </c>
    </row>
    <row r="579" spans="3:29" ht="14.5">
      <c r="C579" s="8">
        <v>46850</v>
      </c>
      <c r="D579" s="8"/>
      <c r="E579" s="8"/>
      <c r="F579" s="8"/>
      <c r="G579" s="8"/>
      <c r="H579" s="8"/>
      <c r="I579" s="8"/>
      <c r="J579" s="8"/>
      <c r="K579" s="8"/>
      <c r="Q579" s="120" t="str">
        <f>IF(OR(P579="",P579=0),"",IF(ISERROR(VLOOKUP(P579+0,Tabell3[[#All],[Næringskode]],1,0)),P579,""))</f>
        <v/>
      </c>
      <c r="T579" s="120" t="str">
        <f>IF(OR(S579="",S579=0),"",IF(ISERROR(VLOOKUP(S579+0,Tabell8[[#All],[Hovedtype sikkerhet (kategori 1 – 6)]],1,0)),S579,""))</f>
        <v/>
      </c>
      <c r="W579" s="120" t="str">
        <f>IF(OR(V579="",V579=0),"",IF(ISERROR(VLOOKUP(V579+0,Tabell10[[#All],[Segment næringseiendomsengasjementer]],1,0)),V579,""))</f>
        <v/>
      </c>
      <c r="Z579" s="120" t="str">
        <f>IF(OR(Y579="",Y579=0),"",IF(ISERROR(VLOOKUP(Y579+0,Tabell11[[#All],[SMB rabatt]],1,0)),Y579,""))</f>
        <v/>
      </c>
      <c r="AC579" s="120" t="str">
        <f>IF(OR(AB579="",AB579=0),"",IF(ISERROR(VLOOKUP(AB579+0,Tabell12[[#All],[Størrelsesparameter]],1,0)),AB579,""))</f>
        <v/>
      </c>
    </row>
    <row r="580" spans="3:29" ht="14.5">
      <c r="C580" s="8">
        <v>46860</v>
      </c>
      <c r="D580" s="8"/>
      <c r="E580" s="8"/>
      <c r="F580" s="8"/>
      <c r="G580" s="8"/>
      <c r="H580" s="8"/>
      <c r="I580" s="8"/>
      <c r="J580" s="8"/>
      <c r="K580" s="8"/>
      <c r="Q580" s="120" t="str">
        <f>IF(OR(P580="",P580=0),"",IF(ISERROR(VLOOKUP(P580+0,Tabell3[[#All],[Næringskode]],1,0)),P580,""))</f>
        <v/>
      </c>
      <c r="T580" s="120" t="str">
        <f>IF(OR(S580="",S580=0),"",IF(ISERROR(VLOOKUP(S580+0,Tabell8[[#All],[Hovedtype sikkerhet (kategori 1 – 6)]],1,0)),S580,""))</f>
        <v/>
      </c>
      <c r="W580" s="120" t="str">
        <f>IF(OR(V580="",V580=0),"",IF(ISERROR(VLOOKUP(V580+0,Tabell10[[#All],[Segment næringseiendomsengasjementer]],1,0)),V580,""))</f>
        <v/>
      </c>
      <c r="Z580" s="120" t="str">
        <f>IF(OR(Y580="",Y580=0),"",IF(ISERROR(VLOOKUP(Y580+0,Tabell11[[#All],[SMB rabatt]],1,0)),Y580,""))</f>
        <v/>
      </c>
      <c r="AC580" s="120" t="str">
        <f>IF(OR(AB580="",AB580=0),"",IF(ISERROR(VLOOKUP(AB580+0,Tabell12[[#All],[Størrelsesparameter]],1,0)),AB580,""))</f>
        <v/>
      </c>
    </row>
    <row r="581" spans="3:29" ht="14.5">
      <c r="C581" s="8">
        <v>46860</v>
      </c>
      <c r="D581" s="8"/>
      <c r="E581" s="8"/>
      <c r="F581" s="8"/>
      <c r="G581" s="8"/>
      <c r="H581" s="8"/>
      <c r="I581" s="8"/>
      <c r="J581" s="8"/>
      <c r="K581" s="8"/>
      <c r="Q581" s="120" t="str">
        <f>IF(OR(P581="",P581=0),"",IF(ISERROR(VLOOKUP(P581+0,Tabell3[[#All],[Næringskode]],1,0)),P581,""))</f>
        <v/>
      </c>
      <c r="T581" s="120" t="str">
        <f>IF(OR(S581="",S581=0),"",IF(ISERROR(VLOOKUP(S581+0,Tabell8[[#All],[Hovedtype sikkerhet (kategori 1 – 6)]],1,0)),S581,""))</f>
        <v/>
      </c>
      <c r="W581" s="120" t="str">
        <f>IF(OR(V581="",V581=0),"",IF(ISERROR(VLOOKUP(V581+0,Tabell10[[#All],[Segment næringseiendomsengasjementer]],1,0)),V581,""))</f>
        <v/>
      </c>
      <c r="Z581" s="120" t="str">
        <f>IF(OR(Y581="",Y581=0),"",IF(ISERROR(VLOOKUP(Y581+0,Tabell11[[#All],[SMB rabatt]],1,0)),Y581,""))</f>
        <v/>
      </c>
      <c r="AC581" s="120" t="str">
        <f>IF(OR(AB581="",AB581=0),"",IF(ISERROR(VLOOKUP(AB581+0,Tabell12[[#All],[Størrelsesparameter]],1,0)),AB581,""))</f>
        <v/>
      </c>
    </row>
    <row r="582" spans="3:29" ht="14.5">
      <c r="C582" s="8">
        <v>46870</v>
      </c>
      <c r="D582" s="8"/>
      <c r="E582" s="8"/>
      <c r="F582" s="8"/>
      <c r="G582" s="8"/>
      <c r="H582" s="8"/>
      <c r="I582" s="8"/>
      <c r="J582" s="8"/>
      <c r="K582" s="8"/>
      <c r="Q582" s="120" t="str">
        <f>IF(OR(P582="",P582=0),"",IF(ISERROR(VLOOKUP(P582+0,Tabell3[[#All],[Næringskode]],1,0)),P582,""))</f>
        <v/>
      </c>
      <c r="T582" s="120" t="str">
        <f>IF(OR(S582="",S582=0),"",IF(ISERROR(VLOOKUP(S582+0,Tabell8[[#All],[Hovedtype sikkerhet (kategori 1 – 6)]],1,0)),S582,""))</f>
        <v/>
      </c>
      <c r="W582" s="120" t="str">
        <f>IF(OR(V582="",V582=0),"",IF(ISERROR(VLOOKUP(V582+0,Tabell10[[#All],[Segment næringseiendomsengasjementer]],1,0)),V582,""))</f>
        <v/>
      </c>
      <c r="Z582" s="120" t="str">
        <f>IF(OR(Y582="",Y582=0),"",IF(ISERROR(VLOOKUP(Y582+0,Tabell11[[#All],[SMB rabatt]],1,0)),Y582,""))</f>
        <v/>
      </c>
      <c r="AC582" s="120" t="str">
        <f>IF(OR(AB582="",AB582=0),"",IF(ISERROR(VLOOKUP(AB582+0,Tabell12[[#All],[Størrelsesparameter]],1,0)),AB582,""))</f>
        <v/>
      </c>
    </row>
    <row r="583" spans="3:29" ht="14.5">
      <c r="C583" s="8">
        <v>46890</v>
      </c>
      <c r="D583" s="8"/>
      <c r="E583" s="8"/>
      <c r="F583" s="8"/>
      <c r="G583" s="8"/>
      <c r="H583" s="8"/>
      <c r="I583" s="8"/>
      <c r="J583" s="8"/>
      <c r="K583" s="8"/>
      <c r="Q583" s="120" t="str">
        <f>IF(OR(P583="",P583=0),"",IF(ISERROR(VLOOKUP(P583+0,Tabell3[[#All],[Næringskode]],1,0)),P583,""))</f>
        <v/>
      </c>
      <c r="T583" s="120" t="str">
        <f>IF(OR(S583="",S583=0),"",IF(ISERROR(VLOOKUP(S583+0,Tabell8[[#All],[Hovedtype sikkerhet (kategori 1 – 6)]],1,0)),S583,""))</f>
        <v/>
      </c>
      <c r="W583" s="120" t="str">
        <f>IF(OR(V583="",V583=0),"",IF(ISERROR(VLOOKUP(V583+0,Tabell10[[#All],[Segment næringseiendomsengasjementer]],1,0)),V583,""))</f>
        <v/>
      </c>
      <c r="Z583" s="120" t="str">
        <f>IF(OR(Y583="",Y583=0),"",IF(ISERROR(VLOOKUP(Y583+0,Tabell11[[#All],[SMB rabatt]],1,0)),Y583,""))</f>
        <v/>
      </c>
      <c r="AC583" s="120" t="str">
        <f>IF(OR(AB583="",AB583=0),"",IF(ISERROR(VLOOKUP(AB583+0,Tabell12[[#All],[Størrelsesparameter]],1,0)),AB583,""))</f>
        <v/>
      </c>
    </row>
    <row r="584" spans="3:29" ht="14.5">
      <c r="C584" s="8">
        <v>46900</v>
      </c>
      <c r="D584" s="8"/>
      <c r="E584" s="8"/>
      <c r="F584" s="8"/>
      <c r="G584" s="8"/>
      <c r="H584" s="8"/>
      <c r="I584" s="8"/>
      <c r="J584" s="8"/>
      <c r="K584" s="8"/>
      <c r="Q584" s="120" t="str">
        <f>IF(OR(P584="",P584=0),"",IF(ISERROR(VLOOKUP(P584+0,Tabell3[[#All],[Næringskode]],1,0)),P584,""))</f>
        <v/>
      </c>
      <c r="T584" s="120" t="str">
        <f>IF(OR(S584="",S584=0),"",IF(ISERROR(VLOOKUP(S584+0,Tabell8[[#All],[Hovedtype sikkerhet (kategori 1 – 6)]],1,0)),S584,""))</f>
        <v/>
      </c>
      <c r="W584" s="120" t="str">
        <f>IF(OR(V584="",V584=0),"",IF(ISERROR(VLOOKUP(V584+0,Tabell10[[#All],[Segment næringseiendomsengasjementer]],1,0)),V584,""))</f>
        <v/>
      </c>
      <c r="Z584" s="120" t="str">
        <f>IF(OR(Y584="",Y584=0),"",IF(ISERROR(VLOOKUP(Y584+0,Tabell11[[#All],[SMB rabatt]],1,0)),Y584,""))</f>
        <v/>
      </c>
      <c r="AC584" s="120" t="str">
        <f>IF(OR(AB584="",AB584=0),"",IF(ISERROR(VLOOKUP(AB584+0,Tabell12[[#All],[Størrelsesparameter]],1,0)),AB584,""))</f>
        <v/>
      </c>
    </row>
    <row r="585" spans="3:29" ht="14.5">
      <c r="C585" s="8">
        <v>47110</v>
      </c>
      <c r="D585" s="8"/>
      <c r="E585" s="8"/>
      <c r="F585" s="8"/>
      <c r="G585" s="8"/>
      <c r="H585" s="8"/>
      <c r="I585" s="8"/>
      <c r="J585" s="8"/>
      <c r="K585" s="8"/>
      <c r="Q585" s="120" t="str">
        <f>IF(OR(P585="",P585=0),"",IF(ISERROR(VLOOKUP(P585+0,Tabell3[[#All],[Næringskode]],1,0)),P585,""))</f>
        <v/>
      </c>
      <c r="T585" s="120" t="str">
        <f>IF(OR(S585="",S585=0),"",IF(ISERROR(VLOOKUP(S585+0,Tabell8[[#All],[Hovedtype sikkerhet (kategori 1 – 6)]],1,0)),S585,""))</f>
        <v/>
      </c>
      <c r="W585" s="120" t="str">
        <f>IF(OR(V585="",V585=0),"",IF(ISERROR(VLOOKUP(V585+0,Tabell10[[#All],[Segment næringseiendomsengasjementer]],1,0)),V585,""))</f>
        <v/>
      </c>
      <c r="Z585" s="120" t="str">
        <f>IF(OR(Y585="",Y585=0),"",IF(ISERROR(VLOOKUP(Y585+0,Tabell11[[#All],[SMB rabatt]],1,0)),Y585,""))</f>
        <v/>
      </c>
      <c r="AC585" s="120" t="str">
        <f>IF(OR(AB585="",AB585=0),"",IF(ISERROR(VLOOKUP(AB585+0,Tabell12[[#All],[Størrelsesparameter]],1,0)),AB585,""))</f>
        <v/>
      </c>
    </row>
    <row r="586" spans="3:29" ht="14.5">
      <c r="C586" s="8">
        <v>47110</v>
      </c>
      <c r="D586" s="8"/>
      <c r="E586" s="8"/>
      <c r="F586" s="8"/>
      <c r="G586" s="8"/>
      <c r="H586" s="8"/>
      <c r="I586" s="8"/>
      <c r="J586" s="8"/>
      <c r="K586" s="8"/>
      <c r="Q586" s="120" t="str">
        <f>IF(OR(P586="",P586=0),"",IF(ISERROR(VLOOKUP(P586+0,Tabell3[[#All],[Næringskode]],1,0)),P586,""))</f>
        <v/>
      </c>
      <c r="T586" s="120" t="str">
        <f>IF(OR(S586="",S586=0),"",IF(ISERROR(VLOOKUP(S586+0,Tabell8[[#All],[Hovedtype sikkerhet (kategori 1 – 6)]],1,0)),S586,""))</f>
        <v/>
      </c>
      <c r="W586" s="120" t="str">
        <f>IF(OR(V586="",V586=0),"",IF(ISERROR(VLOOKUP(V586+0,Tabell10[[#All],[Segment næringseiendomsengasjementer]],1,0)),V586,""))</f>
        <v/>
      </c>
      <c r="Z586" s="120" t="str">
        <f>IF(OR(Y586="",Y586=0),"",IF(ISERROR(VLOOKUP(Y586+0,Tabell11[[#All],[SMB rabatt]],1,0)),Y586,""))</f>
        <v/>
      </c>
      <c r="AC586" s="120" t="str">
        <f>IF(OR(AB586="",AB586=0),"",IF(ISERROR(VLOOKUP(AB586+0,Tabell12[[#All],[Størrelsesparameter]],1,0)),AB586,""))</f>
        <v/>
      </c>
    </row>
    <row r="587" spans="3:29" ht="14.5">
      <c r="C587" s="8">
        <v>47110</v>
      </c>
      <c r="D587" s="8"/>
      <c r="E587" s="8"/>
      <c r="F587" s="8"/>
      <c r="G587" s="8"/>
      <c r="H587" s="8"/>
      <c r="I587" s="8"/>
      <c r="J587" s="8"/>
      <c r="K587" s="8"/>
      <c r="Q587" s="120" t="str">
        <f>IF(OR(P587="",P587=0),"",IF(ISERROR(VLOOKUP(P587+0,Tabell3[[#All],[Næringskode]],1,0)),P587,""))</f>
        <v/>
      </c>
      <c r="T587" s="120" t="str">
        <f>IF(OR(S587="",S587=0),"",IF(ISERROR(VLOOKUP(S587+0,Tabell8[[#All],[Hovedtype sikkerhet (kategori 1 – 6)]],1,0)),S587,""))</f>
        <v/>
      </c>
      <c r="W587" s="120" t="str">
        <f>IF(OR(V587="",V587=0),"",IF(ISERROR(VLOOKUP(V587+0,Tabell10[[#All],[Segment næringseiendomsengasjementer]],1,0)),V587,""))</f>
        <v/>
      </c>
      <c r="Z587" s="120" t="str">
        <f>IF(OR(Y587="",Y587=0),"",IF(ISERROR(VLOOKUP(Y587+0,Tabell11[[#All],[SMB rabatt]],1,0)),Y587,""))</f>
        <v/>
      </c>
      <c r="AC587" s="120" t="str">
        <f>IF(OR(AB587="",AB587=0),"",IF(ISERROR(VLOOKUP(AB587+0,Tabell12[[#All],[Størrelsesparameter]],1,0)),AB587,""))</f>
        <v/>
      </c>
    </row>
    <row r="588" spans="3:29" ht="14.5">
      <c r="C588" s="8">
        <v>47110</v>
      </c>
      <c r="D588" s="8"/>
      <c r="E588" s="8"/>
      <c r="F588" s="8"/>
      <c r="G588" s="8"/>
      <c r="H588" s="8"/>
      <c r="I588" s="8"/>
      <c r="J588" s="8"/>
      <c r="K588" s="8"/>
      <c r="Q588" s="120" t="str">
        <f>IF(OR(P588="",P588=0),"",IF(ISERROR(VLOOKUP(P588+0,Tabell3[[#All],[Næringskode]],1,0)),P588,""))</f>
        <v/>
      </c>
      <c r="T588" s="120" t="str">
        <f>IF(OR(S588="",S588=0),"",IF(ISERROR(VLOOKUP(S588+0,Tabell8[[#All],[Hovedtype sikkerhet (kategori 1 – 6)]],1,0)),S588,""))</f>
        <v/>
      </c>
      <c r="W588" s="120" t="str">
        <f>IF(OR(V588="",V588=0),"",IF(ISERROR(VLOOKUP(V588+0,Tabell10[[#All],[Segment næringseiendomsengasjementer]],1,0)),V588,""))</f>
        <v/>
      </c>
      <c r="Z588" s="120" t="str">
        <f>IF(OR(Y588="",Y588=0),"",IF(ISERROR(VLOOKUP(Y588+0,Tabell11[[#All],[SMB rabatt]],1,0)),Y588,""))</f>
        <v/>
      </c>
      <c r="AC588" s="120" t="str">
        <f>IF(OR(AB588="",AB588=0),"",IF(ISERROR(VLOOKUP(AB588+0,Tabell12[[#All],[Størrelsesparameter]],1,0)),AB588,""))</f>
        <v/>
      </c>
    </row>
    <row r="589" spans="3:29" ht="14.5">
      <c r="C589" s="8">
        <v>47110</v>
      </c>
      <c r="D589" s="8"/>
      <c r="E589" s="8"/>
      <c r="F589" s="8"/>
      <c r="G589" s="8"/>
      <c r="H589" s="8"/>
      <c r="I589" s="8"/>
      <c r="J589" s="8"/>
      <c r="K589" s="8"/>
      <c r="Q589" s="120" t="str">
        <f>IF(OR(P589="",P589=0),"",IF(ISERROR(VLOOKUP(P589+0,Tabell3[[#All],[Næringskode]],1,0)),P589,""))</f>
        <v/>
      </c>
      <c r="T589" s="120" t="str">
        <f>IF(OR(S589="",S589=0),"",IF(ISERROR(VLOOKUP(S589+0,Tabell8[[#All],[Hovedtype sikkerhet (kategori 1 – 6)]],1,0)),S589,""))</f>
        <v/>
      </c>
      <c r="W589" s="120" t="str">
        <f>IF(OR(V589="",V589=0),"",IF(ISERROR(VLOOKUP(V589+0,Tabell10[[#All],[Segment næringseiendomsengasjementer]],1,0)),V589,""))</f>
        <v/>
      </c>
      <c r="Z589" s="120" t="str">
        <f>IF(OR(Y589="",Y589=0),"",IF(ISERROR(VLOOKUP(Y589+0,Tabell11[[#All],[SMB rabatt]],1,0)),Y589,""))</f>
        <v/>
      </c>
      <c r="AC589" s="120" t="str">
        <f>IF(OR(AB589="",AB589=0),"",IF(ISERROR(VLOOKUP(AB589+0,Tabell12[[#All],[Størrelsesparameter]],1,0)),AB589,""))</f>
        <v/>
      </c>
    </row>
    <row r="590" spans="3:29" ht="14.5">
      <c r="C590" s="8">
        <v>47120</v>
      </c>
      <c r="D590" s="8"/>
      <c r="E590" s="8"/>
      <c r="F590" s="8"/>
      <c r="G590" s="8"/>
      <c r="H590" s="8"/>
      <c r="I590" s="8"/>
      <c r="J590" s="8"/>
      <c r="K590" s="8"/>
      <c r="Q590" s="120" t="str">
        <f>IF(OR(P590="",P590=0),"",IF(ISERROR(VLOOKUP(P590+0,Tabell3[[#All],[Næringskode]],1,0)),P590,""))</f>
        <v/>
      </c>
      <c r="T590" s="120" t="str">
        <f>IF(OR(S590="",S590=0),"",IF(ISERROR(VLOOKUP(S590+0,Tabell8[[#All],[Hovedtype sikkerhet (kategori 1 – 6)]],1,0)),S590,""))</f>
        <v/>
      </c>
      <c r="W590" s="120" t="str">
        <f>IF(OR(V590="",V590=0),"",IF(ISERROR(VLOOKUP(V590+0,Tabell10[[#All],[Segment næringseiendomsengasjementer]],1,0)),V590,""))</f>
        <v/>
      </c>
      <c r="Z590" s="120" t="str">
        <f>IF(OR(Y590="",Y590=0),"",IF(ISERROR(VLOOKUP(Y590+0,Tabell11[[#All],[SMB rabatt]],1,0)),Y590,""))</f>
        <v/>
      </c>
      <c r="AC590" s="120" t="str">
        <f>IF(OR(AB590="",AB590=0),"",IF(ISERROR(VLOOKUP(AB590+0,Tabell12[[#All],[Størrelsesparameter]],1,0)),AB590,""))</f>
        <v/>
      </c>
    </row>
    <row r="591" spans="3:29" ht="14.5">
      <c r="C591" s="8">
        <v>47120</v>
      </c>
      <c r="D591" s="8"/>
      <c r="E591" s="8"/>
      <c r="F591" s="8"/>
      <c r="G591" s="8"/>
      <c r="H591" s="8"/>
      <c r="I591" s="8"/>
      <c r="J591" s="8"/>
      <c r="K591" s="8"/>
      <c r="Q591" s="120" t="str">
        <f>IF(OR(P591="",P591=0),"",IF(ISERROR(VLOOKUP(P591+0,Tabell3[[#All],[Næringskode]],1,0)),P591,""))</f>
        <v/>
      </c>
      <c r="T591" s="120" t="str">
        <f>IF(OR(S591="",S591=0),"",IF(ISERROR(VLOOKUP(S591+0,Tabell8[[#All],[Hovedtype sikkerhet (kategori 1 – 6)]],1,0)),S591,""))</f>
        <v/>
      </c>
      <c r="W591" s="120" t="str">
        <f>IF(OR(V591="",V591=0),"",IF(ISERROR(VLOOKUP(V591+0,Tabell10[[#All],[Segment næringseiendomsengasjementer]],1,0)),V591,""))</f>
        <v/>
      </c>
      <c r="Z591" s="120" t="str">
        <f>IF(OR(Y591="",Y591=0),"",IF(ISERROR(VLOOKUP(Y591+0,Tabell11[[#All],[SMB rabatt]],1,0)),Y591,""))</f>
        <v/>
      </c>
      <c r="AC591" s="120" t="str">
        <f>IF(OR(AB591="",AB591=0),"",IF(ISERROR(VLOOKUP(AB591+0,Tabell12[[#All],[Størrelsesparameter]],1,0)),AB591,""))</f>
        <v/>
      </c>
    </row>
    <row r="592" spans="3:29" ht="14.5">
      <c r="C592" s="8">
        <v>47120</v>
      </c>
      <c r="D592" s="8"/>
      <c r="E592" s="8"/>
      <c r="F592" s="8"/>
      <c r="G592" s="8"/>
      <c r="H592" s="8"/>
      <c r="I592" s="8"/>
      <c r="J592" s="8"/>
      <c r="K592" s="8"/>
      <c r="Q592" s="120" t="str">
        <f>IF(OR(P592="",P592=0),"",IF(ISERROR(VLOOKUP(P592+0,Tabell3[[#All],[Næringskode]],1,0)),P592,""))</f>
        <v/>
      </c>
      <c r="T592" s="120" t="str">
        <f>IF(OR(S592="",S592=0),"",IF(ISERROR(VLOOKUP(S592+0,Tabell8[[#All],[Hovedtype sikkerhet (kategori 1 – 6)]],1,0)),S592,""))</f>
        <v/>
      </c>
      <c r="W592" s="120" t="str">
        <f>IF(OR(V592="",V592=0),"",IF(ISERROR(VLOOKUP(V592+0,Tabell10[[#All],[Segment næringseiendomsengasjementer]],1,0)),V592,""))</f>
        <v/>
      </c>
      <c r="Z592" s="120" t="str">
        <f>IF(OR(Y592="",Y592=0),"",IF(ISERROR(VLOOKUP(Y592+0,Tabell11[[#All],[SMB rabatt]],1,0)),Y592,""))</f>
        <v/>
      </c>
      <c r="AC592" s="120" t="str">
        <f>IF(OR(AB592="",AB592=0),"",IF(ISERROR(VLOOKUP(AB592+0,Tabell12[[#All],[Størrelsesparameter]],1,0)),AB592,""))</f>
        <v/>
      </c>
    </row>
    <row r="593" spans="3:29" ht="14.5">
      <c r="C593" s="8">
        <v>47120</v>
      </c>
      <c r="D593" s="8"/>
      <c r="E593" s="8"/>
      <c r="F593" s="8"/>
      <c r="G593" s="8"/>
      <c r="H593" s="8"/>
      <c r="I593" s="8"/>
      <c r="J593" s="8"/>
      <c r="K593" s="8"/>
      <c r="Q593" s="120" t="str">
        <f>IF(OR(P593="",P593=0),"",IF(ISERROR(VLOOKUP(P593+0,Tabell3[[#All],[Næringskode]],1,0)),P593,""))</f>
        <v/>
      </c>
      <c r="T593" s="120" t="str">
        <f>IF(OR(S593="",S593=0),"",IF(ISERROR(VLOOKUP(S593+0,Tabell8[[#All],[Hovedtype sikkerhet (kategori 1 – 6)]],1,0)),S593,""))</f>
        <v/>
      </c>
      <c r="W593" s="120" t="str">
        <f>IF(OR(V593="",V593=0),"",IF(ISERROR(VLOOKUP(V593+0,Tabell10[[#All],[Segment næringseiendomsengasjementer]],1,0)),V593,""))</f>
        <v/>
      </c>
      <c r="Z593" s="120" t="str">
        <f>IF(OR(Y593="",Y593=0),"",IF(ISERROR(VLOOKUP(Y593+0,Tabell11[[#All],[SMB rabatt]],1,0)),Y593,""))</f>
        <v/>
      </c>
      <c r="AC593" s="120" t="str">
        <f>IF(OR(AB593="",AB593=0),"",IF(ISERROR(VLOOKUP(AB593+0,Tabell12[[#All],[Størrelsesparameter]],1,0)),AB593,""))</f>
        <v/>
      </c>
    </row>
    <row r="594" spans="3:29" ht="14.5">
      <c r="C594" s="8">
        <v>47120</v>
      </c>
      <c r="D594" s="8"/>
      <c r="E594" s="8"/>
      <c r="F594" s="8"/>
      <c r="G594" s="8"/>
      <c r="H594" s="8"/>
      <c r="I594" s="8"/>
      <c r="J594" s="8"/>
      <c r="K594" s="8"/>
      <c r="Q594" s="120" t="str">
        <f>IF(OR(P594="",P594=0),"",IF(ISERROR(VLOOKUP(P594+0,Tabell3[[#All],[Næringskode]],1,0)),P594,""))</f>
        <v/>
      </c>
      <c r="T594" s="120" t="str">
        <f>IF(OR(S594="",S594=0),"",IF(ISERROR(VLOOKUP(S594+0,Tabell8[[#All],[Hovedtype sikkerhet (kategori 1 – 6)]],1,0)),S594,""))</f>
        <v/>
      </c>
      <c r="W594" s="120" t="str">
        <f>IF(OR(V594="",V594=0),"",IF(ISERROR(VLOOKUP(V594+0,Tabell10[[#All],[Segment næringseiendomsengasjementer]],1,0)),V594,""))</f>
        <v/>
      </c>
      <c r="Z594" s="120" t="str">
        <f>IF(OR(Y594="",Y594=0),"",IF(ISERROR(VLOOKUP(Y594+0,Tabell11[[#All],[SMB rabatt]],1,0)),Y594,""))</f>
        <v/>
      </c>
      <c r="AC594" s="120" t="str">
        <f>IF(OR(AB594="",AB594=0),"",IF(ISERROR(VLOOKUP(AB594+0,Tabell12[[#All],[Størrelsesparameter]],1,0)),AB594,""))</f>
        <v/>
      </c>
    </row>
    <row r="595" spans="3:29" ht="14.5">
      <c r="C595" s="8">
        <v>47210</v>
      </c>
      <c r="D595" s="8"/>
      <c r="E595" s="8"/>
      <c r="F595" s="8"/>
      <c r="G595" s="8"/>
      <c r="H595" s="8"/>
      <c r="I595" s="8"/>
      <c r="J595" s="8"/>
      <c r="K595" s="8"/>
      <c r="Q595" s="120" t="str">
        <f>IF(OR(P595="",P595=0),"",IF(ISERROR(VLOOKUP(P595+0,Tabell3[[#All],[Næringskode]],1,0)),P595,""))</f>
        <v/>
      </c>
      <c r="T595" s="120" t="str">
        <f>IF(OR(S595="",S595=0),"",IF(ISERROR(VLOOKUP(S595+0,Tabell8[[#All],[Hovedtype sikkerhet (kategori 1 – 6)]],1,0)),S595,""))</f>
        <v/>
      </c>
      <c r="W595" s="120" t="str">
        <f>IF(OR(V595="",V595=0),"",IF(ISERROR(VLOOKUP(V595+0,Tabell10[[#All],[Segment næringseiendomsengasjementer]],1,0)),V595,""))</f>
        <v/>
      </c>
      <c r="Z595" s="120" t="str">
        <f>IF(OR(Y595="",Y595=0),"",IF(ISERROR(VLOOKUP(Y595+0,Tabell11[[#All],[SMB rabatt]],1,0)),Y595,""))</f>
        <v/>
      </c>
      <c r="AC595" s="120" t="str">
        <f>IF(OR(AB595="",AB595=0),"",IF(ISERROR(VLOOKUP(AB595+0,Tabell12[[#All],[Størrelsesparameter]],1,0)),AB595,""))</f>
        <v/>
      </c>
    </row>
    <row r="596" spans="3:29" ht="14.5">
      <c r="C596" s="8">
        <v>47210</v>
      </c>
      <c r="D596" s="8"/>
      <c r="E596" s="8"/>
      <c r="F596" s="8"/>
      <c r="G596" s="8"/>
      <c r="H596" s="8"/>
      <c r="I596" s="8"/>
      <c r="J596" s="8"/>
      <c r="K596" s="8"/>
      <c r="Q596" s="120" t="str">
        <f>IF(OR(P596="",P596=0),"",IF(ISERROR(VLOOKUP(P596+0,Tabell3[[#All],[Næringskode]],1,0)),P596,""))</f>
        <v/>
      </c>
      <c r="T596" s="120" t="str">
        <f>IF(OR(S596="",S596=0),"",IF(ISERROR(VLOOKUP(S596+0,Tabell8[[#All],[Hovedtype sikkerhet (kategori 1 – 6)]],1,0)),S596,""))</f>
        <v/>
      </c>
      <c r="W596" s="120" t="str">
        <f>IF(OR(V596="",V596=0),"",IF(ISERROR(VLOOKUP(V596+0,Tabell10[[#All],[Segment næringseiendomsengasjementer]],1,0)),V596,""))</f>
        <v/>
      </c>
      <c r="Z596" s="120" t="str">
        <f>IF(OR(Y596="",Y596=0),"",IF(ISERROR(VLOOKUP(Y596+0,Tabell11[[#All],[SMB rabatt]],1,0)),Y596,""))</f>
        <v/>
      </c>
      <c r="AC596" s="120" t="str">
        <f>IF(OR(AB596="",AB596=0),"",IF(ISERROR(VLOOKUP(AB596+0,Tabell12[[#All],[Størrelsesparameter]],1,0)),AB596,""))</f>
        <v/>
      </c>
    </row>
    <row r="597" spans="3:29" ht="14.5">
      <c r="C597" s="8">
        <v>47210</v>
      </c>
      <c r="D597" s="8"/>
      <c r="E597" s="8"/>
      <c r="F597" s="8"/>
      <c r="G597" s="8"/>
      <c r="H597" s="8"/>
      <c r="I597" s="8"/>
      <c r="J597" s="8"/>
      <c r="K597" s="8"/>
      <c r="Q597" s="120" t="str">
        <f>IF(OR(P597="",P597=0),"",IF(ISERROR(VLOOKUP(P597+0,Tabell3[[#All],[Næringskode]],1,0)),P597,""))</f>
        <v/>
      </c>
      <c r="T597" s="120" t="str">
        <f>IF(OR(S597="",S597=0),"",IF(ISERROR(VLOOKUP(S597+0,Tabell8[[#All],[Hovedtype sikkerhet (kategori 1 – 6)]],1,0)),S597,""))</f>
        <v/>
      </c>
      <c r="W597" s="120" t="str">
        <f>IF(OR(V597="",V597=0),"",IF(ISERROR(VLOOKUP(V597+0,Tabell10[[#All],[Segment næringseiendomsengasjementer]],1,0)),V597,""))</f>
        <v/>
      </c>
      <c r="Z597" s="120" t="str">
        <f>IF(OR(Y597="",Y597=0),"",IF(ISERROR(VLOOKUP(Y597+0,Tabell11[[#All],[SMB rabatt]],1,0)),Y597,""))</f>
        <v/>
      </c>
      <c r="AC597" s="120" t="str">
        <f>IF(OR(AB597="",AB597=0),"",IF(ISERROR(VLOOKUP(AB597+0,Tabell12[[#All],[Størrelsesparameter]],1,0)),AB597,""))</f>
        <v/>
      </c>
    </row>
    <row r="598" spans="3:29" ht="14.5">
      <c r="C598" s="8">
        <v>47210</v>
      </c>
      <c r="D598" s="8"/>
      <c r="E598" s="8"/>
      <c r="F598" s="8"/>
      <c r="G598" s="8"/>
      <c r="H598" s="8"/>
      <c r="I598" s="8"/>
      <c r="J598" s="8"/>
      <c r="K598" s="8"/>
      <c r="Q598" s="120" t="str">
        <f>IF(OR(P598="",P598=0),"",IF(ISERROR(VLOOKUP(P598+0,Tabell3[[#All],[Næringskode]],1,0)),P598,""))</f>
        <v/>
      </c>
      <c r="T598" s="120" t="str">
        <f>IF(OR(S598="",S598=0),"",IF(ISERROR(VLOOKUP(S598+0,Tabell8[[#All],[Hovedtype sikkerhet (kategori 1 – 6)]],1,0)),S598,""))</f>
        <v/>
      </c>
      <c r="W598" s="120" t="str">
        <f>IF(OR(V598="",V598=0),"",IF(ISERROR(VLOOKUP(V598+0,Tabell10[[#All],[Segment næringseiendomsengasjementer]],1,0)),V598,""))</f>
        <v/>
      </c>
      <c r="Z598" s="120" t="str">
        <f>IF(OR(Y598="",Y598=0),"",IF(ISERROR(VLOOKUP(Y598+0,Tabell11[[#All],[SMB rabatt]],1,0)),Y598,""))</f>
        <v/>
      </c>
      <c r="AC598" s="120" t="str">
        <f>IF(OR(AB598="",AB598=0),"",IF(ISERROR(VLOOKUP(AB598+0,Tabell12[[#All],[Størrelsesparameter]],1,0)),AB598,""))</f>
        <v/>
      </c>
    </row>
    <row r="599" spans="3:29" ht="14.5">
      <c r="C599" s="8">
        <v>47220</v>
      </c>
      <c r="D599" s="8"/>
      <c r="E599" s="8"/>
      <c r="F599" s="8"/>
      <c r="G599" s="8"/>
      <c r="H599" s="8"/>
      <c r="I599" s="8"/>
      <c r="J599" s="8"/>
      <c r="K599" s="8"/>
      <c r="Q599" s="120" t="str">
        <f>IF(OR(P599="",P599=0),"",IF(ISERROR(VLOOKUP(P599+0,Tabell3[[#All],[Næringskode]],1,0)),P599,""))</f>
        <v/>
      </c>
      <c r="T599" s="120" t="str">
        <f>IF(OR(S599="",S599=0),"",IF(ISERROR(VLOOKUP(S599+0,Tabell8[[#All],[Hovedtype sikkerhet (kategori 1 – 6)]],1,0)),S599,""))</f>
        <v/>
      </c>
      <c r="W599" s="120" t="str">
        <f>IF(OR(V599="",V599=0),"",IF(ISERROR(VLOOKUP(V599+0,Tabell10[[#All],[Segment næringseiendomsengasjementer]],1,0)),V599,""))</f>
        <v/>
      </c>
      <c r="Z599" s="120" t="str">
        <f>IF(OR(Y599="",Y599=0),"",IF(ISERROR(VLOOKUP(Y599+0,Tabell11[[#All],[SMB rabatt]],1,0)),Y599,""))</f>
        <v/>
      </c>
      <c r="AC599" s="120" t="str">
        <f>IF(OR(AB599="",AB599=0),"",IF(ISERROR(VLOOKUP(AB599+0,Tabell12[[#All],[Størrelsesparameter]],1,0)),AB599,""))</f>
        <v/>
      </c>
    </row>
    <row r="600" spans="3:29" ht="14.5">
      <c r="C600" s="8">
        <v>47220</v>
      </c>
      <c r="D600" s="8"/>
      <c r="E600" s="8"/>
      <c r="F600" s="8"/>
      <c r="G600" s="8"/>
      <c r="H600" s="8"/>
      <c r="I600" s="8"/>
      <c r="J600" s="8"/>
      <c r="K600" s="8"/>
      <c r="Q600" s="120" t="str">
        <f>IF(OR(P600="",P600=0),"",IF(ISERROR(VLOOKUP(P600+0,Tabell3[[#All],[Næringskode]],1,0)),P600,""))</f>
        <v/>
      </c>
      <c r="T600" s="120" t="str">
        <f>IF(OR(S600="",S600=0),"",IF(ISERROR(VLOOKUP(S600+0,Tabell8[[#All],[Hovedtype sikkerhet (kategori 1 – 6)]],1,0)),S600,""))</f>
        <v/>
      </c>
      <c r="W600" s="120" t="str">
        <f>IF(OR(V600="",V600=0),"",IF(ISERROR(VLOOKUP(V600+0,Tabell10[[#All],[Segment næringseiendomsengasjementer]],1,0)),V600,""))</f>
        <v/>
      </c>
      <c r="Z600" s="120" t="str">
        <f>IF(OR(Y600="",Y600=0),"",IF(ISERROR(VLOOKUP(Y600+0,Tabell11[[#All],[SMB rabatt]],1,0)),Y600,""))</f>
        <v/>
      </c>
      <c r="AC600" s="120" t="str">
        <f>IF(OR(AB600="",AB600=0),"",IF(ISERROR(VLOOKUP(AB600+0,Tabell12[[#All],[Størrelsesparameter]],1,0)),AB600,""))</f>
        <v/>
      </c>
    </row>
    <row r="601" spans="3:29" ht="14.5">
      <c r="C601" s="8">
        <v>47220</v>
      </c>
      <c r="D601" s="8"/>
      <c r="E601" s="8"/>
      <c r="F601" s="8"/>
      <c r="G601" s="8"/>
      <c r="H601" s="8"/>
      <c r="I601" s="8"/>
      <c r="J601" s="8"/>
      <c r="K601" s="8"/>
      <c r="Q601" s="120" t="str">
        <f>IF(OR(P601="",P601=0),"",IF(ISERROR(VLOOKUP(P601+0,Tabell3[[#All],[Næringskode]],1,0)),P601,""))</f>
        <v/>
      </c>
      <c r="T601" s="120" t="str">
        <f>IF(OR(S601="",S601=0),"",IF(ISERROR(VLOOKUP(S601+0,Tabell8[[#All],[Hovedtype sikkerhet (kategori 1 – 6)]],1,0)),S601,""))</f>
        <v/>
      </c>
      <c r="W601" s="120" t="str">
        <f>IF(OR(V601="",V601=0),"",IF(ISERROR(VLOOKUP(V601+0,Tabell10[[#All],[Segment næringseiendomsengasjementer]],1,0)),V601,""))</f>
        <v/>
      </c>
      <c r="Z601" s="120" t="str">
        <f>IF(OR(Y601="",Y601=0),"",IF(ISERROR(VLOOKUP(Y601+0,Tabell11[[#All],[SMB rabatt]],1,0)),Y601,""))</f>
        <v/>
      </c>
      <c r="AC601" s="120" t="str">
        <f>IF(OR(AB601="",AB601=0),"",IF(ISERROR(VLOOKUP(AB601+0,Tabell12[[#All],[Størrelsesparameter]],1,0)),AB601,""))</f>
        <v/>
      </c>
    </row>
    <row r="602" spans="3:29" ht="14.5">
      <c r="C602" s="8">
        <v>47220</v>
      </c>
      <c r="D602" s="8"/>
      <c r="E602" s="8"/>
      <c r="F602" s="8"/>
      <c r="G602" s="8"/>
      <c r="H602" s="8"/>
      <c r="I602" s="8"/>
      <c r="J602" s="8"/>
      <c r="K602" s="8"/>
      <c r="Q602" s="120" t="str">
        <f>IF(OR(P602="",P602=0),"",IF(ISERROR(VLOOKUP(P602+0,Tabell3[[#All],[Næringskode]],1,0)),P602,""))</f>
        <v/>
      </c>
      <c r="T602" s="120" t="str">
        <f>IF(OR(S602="",S602=0),"",IF(ISERROR(VLOOKUP(S602+0,Tabell8[[#All],[Hovedtype sikkerhet (kategori 1 – 6)]],1,0)),S602,""))</f>
        <v/>
      </c>
      <c r="W602" s="120" t="str">
        <f>IF(OR(V602="",V602=0),"",IF(ISERROR(VLOOKUP(V602+0,Tabell10[[#All],[Segment næringseiendomsengasjementer]],1,0)),V602,""))</f>
        <v/>
      </c>
      <c r="Z602" s="120" t="str">
        <f>IF(OR(Y602="",Y602=0),"",IF(ISERROR(VLOOKUP(Y602+0,Tabell11[[#All],[SMB rabatt]],1,0)),Y602,""))</f>
        <v/>
      </c>
      <c r="AC602" s="120" t="str">
        <f>IF(OR(AB602="",AB602=0),"",IF(ISERROR(VLOOKUP(AB602+0,Tabell12[[#All],[Størrelsesparameter]],1,0)),AB602,""))</f>
        <v/>
      </c>
    </row>
    <row r="603" spans="3:29" ht="14.5">
      <c r="C603" s="8">
        <v>47230</v>
      </c>
      <c r="D603" s="8"/>
      <c r="E603" s="8"/>
      <c r="F603" s="8"/>
      <c r="G603" s="8"/>
      <c r="H603" s="8"/>
      <c r="I603" s="8"/>
      <c r="J603" s="8"/>
      <c r="K603" s="8"/>
      <c r="Q603" s="120" t="str">
        <f>IF(OR(P603="",P603=0),"",IF(ISERROR(VLOOKUP(P603+0,Tabell3[[#All],[Næringskode]],1,0)),P603,""))</f>
        <v/>
      </c>
      <c r="T603" s="120" t="str">
        <f>IF(OR(S603="",S603=0),"",IF(ISERROR(VLOOKUP(S603+0,Tabell8[[#All],[Hovedtype sikkerhet (kategori 1 – 6)]],1,0)),S603,""))</f>
        <v/>
      </c>
      <c r="W603" s="120" t="str">
        <f>IF(OR(V603="",V603=0),"",IF(ISERROR(VLOOKUP(V603+0,Tabell10[[#All],[Segment næringseiendomsengasjementer]],1,0)),V603,""))</f>
        <v/>
      </c>
      <c r="Z603" s="120" t="str">
        <f>IF(OR(Y603="",Y603=0),"",IF(ISERROR(VLOOKUP(Y603+0,Tabell11[[#All],[SMB rabatt]],1,0)),Y603,""))</f>
        <v/>
      </c>
      <c r="AC603" s="120" t="str">
        <f>IF(OR(AB603="",AB603=0),"",IF(ISERROR(VLOOKUP(AB603+0,Tabell12[[#All],[Størrelsesparameter]],1,0)),AB603,""))</f>
        <v/>
      </c>
    </row>
    <row r="604" spans="3:29" ht="14.5">
      <c r="C604" s="8">
        <v>47230</v>
      </c>
      <c r="D604" s="8"/>
      <c r="E604" s="8"/>
      <c r="F604" s="8"/>
      <c r="G604" s="8"/>
      <c r="H604" s="8"/>
      <c r="I604" s="8"/>
      <c r="J604" s="8"/>
      <c r="K604" s="8"/>
      <c r="Q604" s="120" t="str">
        <f>IF(OR(P604="",P604=0),"",IF(ISERROR(VLOOKUP(P604+0,Tabell3[[#All],[Næringskode]],1,0)),P604,""))</f>
        <v/>
      </c>
      <c r="T604" s="120" t="str">
        <f>IF(OR(S604="",S604=0),"",IF(ISERROR(VLOOKUP(S604+0,Tabell8[[#All],[Hovedtype sikkerhet (kategori 1 – 6)]],1,0)),S604,""))</f>
        <v/>
      </c>
      <c r="W604" s="120" t="str">
        <f>IF(OR(V604="",V604=0),"",IF(ISERROR(VLOOKUP(V604+0,Tabell10[[#All],[Segment næringseiendomsengasjementer]],1,0)),V604,""))</f>
        <v/>
      </c>
      <c r="Z604" s="120" t="str">
        <f>IF(OR(Y604="",Y604=0),"",IF(ISERROR(VLOOKUP(Y604+0,Tabell11[[#All],[SMB rabatt]],1,0)),Y604,""))</f>
        <v/>
      </c>
      <c r="AC604" s="120" t="str">
        <f>IF(OR(AB604="",AB604=0),"",IF(ISERROR(VLOOKUP(AB604+0,Tabell12[[#All],[Størrelsesparameter]],1,0)),AB604,""))</f>
        <v/>
      </c>
    </row>
    <row r="605" spans="3:29" ht="14.5">
      <c r="C605" s="8">
        <v>47230</v>
      </c>
      <c r="D605" s="8"/>
      <c r="E605" s="8"/>
      <c r="F605" s="8"/>
      <c r="G605" s="8"/>
      <c r="H605" s="8"/>
      <c r="I605" s="8"/>
      <c r="J605" s="8"/>
      <c r="K605" s="8"/>
      <c r="Q605" s="120" t="str">
        <f>IF(OR(P605="",P605=0),"",IF(ISERROR(VLOOKUP(P605+0,Tabell3[[#All],[Næringskode]],1,0)),P605,""))</f>
        <v/>
      </c>
      <c r="T605" s="120" t="str">
        <f>IF(OR(S605="",S605=0),"",IF(ISERROR(VLOOKUP(S605+0,Tabell8[[#All],[Hovedtype sikkerhet (kategori 1 – 6)]],1,0)),S605,""))</f>
        <v/>
      </c>
      <c r="W605" s="120" t="str">
        <f>IF(OR(V605="",V605=0),"",IF(ISERROR(VLOOKUP(V605+0,Tabell10[[#All],[Segment næringseiendomsengasjementer]],1,0)),V605,""))</f>
        <v/>
      </c>
      <c r="Z605" s="120" t="str">
        <f>IF(OR(Y605="",Y605=0),"",IF(ISERROR(VLOOKUP(Y605+0,Tabell11[[#All],[SMB rabatt]],1,0)),Y605,""))</f>
        <v/>
      </c>
      <c r="AC605" s="120" t="str">
        <f>IF(OR(AB605="",AB605=0),"",IF(ISERROR(VLOOKUP(AB605+0,Tabell12[[#All],[Størrelsesparameter]],1,0)),AB605,""))</f>
        <v/>
      </c>
    </row>
    <row r="606" spans="3:29" ht="14.5">
      <c r="C606" s="8">
        <v>47230</v>
      </c>
      <c r="D606" s="8"/>
      <c r="E606" s="8"/>
      <c r="F606" s="8"/>
      <c r="G606" s="8"/>
      <c r="H606" s="8"/>
      <c r="I606" s="8"/>
      <c r="J606" s="8"/>
      <c r="K606" s="8"/>
      <c r="Q606" s="120" t="str">
        <f>IF(OR(P606="",P606=0),"",IF(ISERROR(VLOOKUP(P606+0,Tabell3[[#All],[Næringskode]],1,0)),P606,""))</f>
        <v/>
      </c>
      <c r="T606" s="120" t="str">
        <f>IF(OR(S606="",S606=0),"",IF(ISERROR(VLOOKUP(S606+0,Tabell8[[#All],[Hovedtype sikkerhet (kategori 1 – 6)]],1,0)),S606,""))</f>
        <v/>
      </c>
      <c r="W606" s="120" t="str">
        <f>IF(OR(V606="",V606=0),"",IF(ISERROR(VLOOKUP(V606+0,Tabell10[[#All],[Segment næringseiendomsengasjementer]],1,0)),V606,""))</f>
        <v/>
      </c>
      <c r="Z606" s="120" t="str">
        <f>IF(OR(Y606="",Y606=0),"",IF(ISERROR(VLOOKUP(Y606+0,Tabell11[[#All],[SMB rabatt]],1,0)),Y606,""))</f>
        <v/>
      </c>
      <c r="AC606" s="120" t="str">
        <f>IF(OR(AB606="",AB606=0),"",IF(ISERROR(VLOOKUP(AB606+0,Tabell12[[#All],[Størrelsesparameter]],1,0)),AB606,""))</f>
        <v/>
      </c>
    </row>
    <row r="607" spans="3:29" ht="14.5">
      <c r="C607" s="8">
        <v>47240</v>
      </c>
      <c r="D607" s="8"/>
      <c r="E607" s="8"/>
      <c r="F607" s="8"/>
      <c r="G607" s="8"/>
      <c r="H607" s="8"/>
      <c r="I607" s="8"/>
      <c r="J607" s="8"/>
      <c r="K607" s="8"/>
      <c r="Q607" s="120" t="str">
        <f>IF(OR(P607="",P607=0),"",IF(ISERROR(VLOOKUP(P607+0,Tabell3[[#All],[Næringskode]],1,0)),P607,""))</f>
        <v/>
      </c>
      <c r="T607" s="120" t="str">
        <f>IF(OR(S607="",S607=0),"",IF(ISERROR(VLOOKUP(S607+0,Tabell8[[#All],[Hovedtype sikkerhet (kategori 1 – 6)]],1,0)),S607,""))</f>
        <v/>
      </c>
      <c r="W607" s="120" t="str">
        <f>IF(OR(V607="",V607=0),"",IF(ISERROR(VLOOKUP(V607+0,Tabell10[[#All],[Segment næringseiendomsengasjementer]],1,0)),V607,""))</f>
        <v/>
      </c>
      <c r="Z607" s="120" t="str">
        <f>IF(OR(Y607="",Y607=0),"",IF(ISERROR(VLOOKUP(Y607+0,Tabell11[[#All],[SMB rabatt]],1,0)),Y607,""))</f>
        <v/>
      </c>
      <c r="AC607" s="120" t="str">
        <f>IF(OR(AB607="",AB607=0),"",IF(ISERROR(VLOOKUP(AB607+0,Tabell12[[#All],[Størrelsesparameter]],1,0)),AB607,""))</f>
        <v/>
      </c>
    </row>
    <row r="608" spans="3:29" ht="14.5">
      <c r="C608" s="8">
        <v>47240</v>
      </c>
      <c r="D608" s="8"/>
      <c r="E608" s="8"/>
      <c r="F608" s="8"/>
      <c r="G608" s="8"/>
      <c r="H608" s="8"/>
      <c r="I608" s="8"/>
      <c r="J608" s="8"/>
      <c r="K608" s="8"/>
      <c r="Q608" s="120" t="str">
        <f>IF(OR(P608="",P608=0),"",IF(ISERROR(VLOOKUP(P608+0,Tabell3[[#All],[Næringskode]],1,0)),P608,""))</f>
        <v/>
      </c>
      <c r="T608" s="120" t="str">
        <f>IF(OR(S608="",S608=0),"",IF(ISERROR(VLOOKUP(S608+0,Tabell8[[#All],[Hovedtype sikkerhet (kategori 1 – 6)]],1,0)),S608,""))</f>
        <v/>
      </c>
      <c r="W608" s="120" t="str">
        <f>IF(OR(V608="",V608=0),"",IF(ISERROR(VLOOKUP(V608+0,Tabell10[[#All],[Segment næringseiendomsengasjementer]],1,0)),V608,""))</f>
        <v/>
      </c>
      <c r="Z608" s="120" t="str">
        <f>IF(OR(Y608="",Y608=0),"",IF(ISERROR(VLOOKUP(Y608+0,Tabell11[[#All],[SMB rabatt]],1,0)),Y608,""))</f>
        <v/>
      </c>
      <c r="AC608" s="120" t="str">
        <f>IF(OR(AB608="",AB608=0),"",IF(ISERROR(VLOOKUP(AB608+0,Tabell12[[#All],[Størrelsesparameter]],1,0)),AB608,""))</f>
        <v/>
      </c>
    </row>
    <row r="609" spans="3:29" ht="14.5">
      <c r="C609" s="8">
        <v>47240</v>
      </c>
      <c r="D609" s="8"/>
      <c r="E609" s="8"/>
      <c r="F609" s="8"/>
      <c r="G609" s="8"/>
      <c r="H609" s="8"/>
      <c r="I609" s="8"/>
      <c r="J609" s="8"/>
      <c r="K609" s="8"/>
      <c r="Q609" s="120" t="str">
        <f>IF(OR(P609="",P609=0),"",IF(ISERROR(VLOOKUP(P609+0,Tabell3[[#All],[Næringskode]],1,0)),P609,""))</f>
        <v/>
      </c>
      <c r="T609" s="120" t="str">
        <f>IF(OR(S609="",S609=0),"",IF(ISERROR(VLOOKUP(S609+0,Tabell8[[#All],[Hovedtype sikkerhet (kategori 1 – 6)]],1,0)),S609,""))</f>
        <v/>
      </c>
      <c r="W609" s="120" t="str">
        <f>IF(OR(V609="",V609=0),"",IF(ISERROR(VLOOKUP(V609+0,Tabell10[[#All],[Segment næringseiendomsengasjementer]],1,0)),V609,""))</f>
        <v/>
      </c>
      <c r="Z609" s="120" t="str">
        <f>IF(OR(Y609="",Y609=0),"",IF(ISERROR(VLOOKUP(Y609+0,Tabell11[[#All],[SMB rabatt]],1,0)),Y609,""))</f>
        <v/>
      </c>
      <c r="AC609" s="120" t="str">
        <f>IF(OR(AB609="",AB609=0),"",IF(ISERROR(VLOOKUP(AB609+0,Tabell12[[#All],[Størrelsesparameter]],1,0)),AB609,""))</f>
        <v/>
      </c>
    </row>
    <row r="610" spans="3:29" ht="14.5">
      <c r="C610" s="8">
        <v>47240</v>
      </c>
      <c r="D610" s="8"/>
      <c r="E610" s="8"/>
      <c r="F610" s="8"/>
      <c r="G610" s="8"/>
      <c r="H610" s="8"/>
      <c r="I610" s="8"/>
      <c r="J610" s="8"/>
      <c r="K610" s="8"/>
      <c r="Q610" s="120" t="str">
        <f>IF(OR(P610="",P610=0),"",IF(ISERROR(VLOOKUP(P610+0,Tabell3[[#All],[Næringskode]],1,0)),P610,""))</f>
        <v/>
      </c>
      <c r="T610" s="120" t="str">
        <f>IF(OR(S610="",S610=0),"",IF(ISERROR(VLOOKUP(S610+0,Tabell8[[#All],[Hovedtype sikkerhet (kategori 1 – 6)]],1,0)),S610,""))</f>
        <v/>
      </c>
      <c r="W610" s="120" t="str">
        <f>IF(OR(V610="",V610=0),"",IF(ISERROR(VLOOKUP(V610+0,Tabell10[[#All],[Segment næringseiendomsengasjementer]],1,0)),V610,""))</f>
        <v/>
      </c>
      <c r="Z610" s="120" t="str">
        <f>IF(OR(Y610="",Y610=0),"",IF(ISERROR(VLOOKUP(Y610+0,Tabell11[[#All],[SMB rabatt]],1,0)),Y610,""))</f>
        <v/>
      </c>
      <c r="AC610" s="120" t="str">
        <f>IF(OR(AB610="",AB610=0),"",IF(ISERROR(VLOOKUP(AB610+0,Tabell12[[#All],[Størrelsesparameter]],1,0)),AB610,""))</f>
        <v/>
      </c>
    </row>
    <row r="611" spans="3:29" ht="14.5">
      <c r="C611" s="8">
        <v>47240</v>
      </c>
      <c r="D611" s="8"/>
      <c r="E611" s="8"/>
      <c r="F611" s="8"/>
      <c r="G611" s="8"/>
      <c r="H611" s="8"/>
      <c r="I611" s="8"/>
      <c r="J611" s="8"/>
      <c r="K611" s="8"/>
      <c r="Q611" s="120" t="str">
        <f>IF(OR(P611="",P611=0),"",IF(ISERROR(VLOOKUP(P611+0,Tabell3[[#All],[Næringskode]],1,0)),P611,""))</f>
        <v/>
      </c>
      <c r="T611" s="120" t="str">
        <f>IF(OR(S611="",S611=0),"",IF(ISERROR(VLOOKUP(S611+0,Tabell8[[#All],[Hovedtype sikkerhet (kategori 1 – 6)]],1,0)),S611,""))</f>
        <v/>
      </c>
      <c r="W611" s="120" t="str">
        <f>IF(OR(V611="",V611=0),"",IF(ISERROR(VLOOKUP(V611+0,Tabell10[[#All],[Segment næringseiendomsengasjementer]],1,0)),V611,""))</f>
        <v/>
      </c>
      <c r="Z611" s="120" t="str">
        <f>IF(OR(Y611="",Y611=0),"",IF(ISERROR(VLOOKUP(Y611+0,Tabell11[[#All],[SMB rabatt]],1,0)),Y611,""))</f>
        <v/>
      </c>
      <c r="AC611" s="120" t="str">
        <f>IF(OR(AB611="",AB611=0),"",IF(ISERROR(VLOOKUP(AB611+0,Tabell12[[#All],[Størrelsesparameter]],1,0)),AB611,""))</f>
        <v/>
      </c>
    </row>
    <row r="612" spans="3:29" ht="14.5">
      <c r="C612" s="8">
        <v>47250</v>
      </c>
      <c r="D612" s="8"/>
      <c r="E612" s="8"/>
      <c r="F612" s="8"/>
      <c r="G612" s="8"/>
      <c r="H612" s="8"/>
      <c r="I612" s="8"/>
      <c r="J612" s="8"/>
      <c r="K612" s="8"/>
      <c r="Q612" s="120" t="str">
        <f>IF(OR(P612="",P612=0),"",IF(ISERROR(VLOOKUP(P612+0,Tabell3[[#All],[Næringskode]],1,0)),P612,""))</f>
        <v/>
      </c>
      <c r="T612" s="120" t="str">
        <f>IF(OR(S612="",S612=0),"",IF(ISERROR(VLOOKUP(S612+0,Tabell8[[#All],[Hovedtype sikkerhet (kategori 1 – 6)]],1,0)),S612,""))</f>
        <v/>
      </c>
      <c r="W612" s="120" t="str">
        <f>IF(OR(V612="",V612=0),"",IF(ISERROR(VLOOKUP(V612+0,Tabell10[[#All],[Segment næringseiendomsengasjementer]],1,0)),V612,""))</f>
        <v/>
      </c>
      <c r="Z612" s="120" t="str">
        <f>IF(OR(Y612="",Y612=0),"",IF(ISERROR(VLOOKUP(Y612+0,Tabell11[[#All],[SMB rabatt]],1,0)),Y612,""))</f>
        <v/>
      </c>
      <c r="AC612" s="120" t="str">
        <f>IF(OR(AB612="",AB612=0),"",IF(ISERROR(VLOOKUP(AB612+0,Tabell12[[#All],[Størrelsesparameter]],1,0)),AB612,""))</f>
        <v/>
      </c>
    </row>
    <row r="613" spans="3:29" ht="14.5">
      <c r="C613" s="8">
        <v>47250</v>
      </c>
      <c r="D613" s="8"/>
      <c r="E613" s="8"/>
      <c r="F613" s="8"/>
      <c r="G613" s="8"/>
      <c r="H613" s="8"/>
      <c r="I613" s="8"/>
      <c r="J613" s="8"/>
      <c r="K613" s="8"/>
      <c r="Q613" s="120" t="str">
        <f>IF(OR(P613="",P613=0),"",IF(ISERROR(VLOOKUP(P613+0,Tabell3[[#All],[Næringskode]],1,0)),P613,""))</f>
        <v/>
      </c>
      <c r="T613" s="120" t="str">
        <f>IF(OR(S613="",S613=0),"",IF(ISERROR(VLOOKUP(S613+0,Tabell8[[#All],[Hovedtype sikkerhet (kategori 1 – 6)]],1,0)),S613,""))</f>
        <v/>
      </c>
      <c r="W613" s="120" t="str">
        <f>IF(OR(V613="",V613=0),"",IF(ISERROR(VLOOKUP(V613+0,Tabell10[[#All],[Segment næringseiendomsengasjementer]],1,0)),V613,""))</f>
        <v/>
      </c>
      <c r="Z613" s="120" t="str">
        <f>IF(OR(Y613="",Y613=0),"",IF(ISERROR(VLOOKUP(Y613+0,Tabell11[[#All],[SMB rabatt]],1,0)),Y613,""))</f>
        <v/>
      </c>
      <c r="AC613" s="120" t="str">
        <f>IF(OR(AB613="",AB613=0),"",IF(ISERROR(VLOOKUP(AB613+0,Tabell12[[#All],[Størrelsesparameter]],1,0)),AB613,""))</f>
        <v/>
      </c>
    </row>
    <row r="614" spans="3:29" ht="14.5">
      <c r="C614" s="8">
        <v>47250</v>
      </c>
      <c r="D614" s="8"/>
      <c r="E614" s="8"/>
      <c r="F614" s="8"/>
      <c r="G614" s="8"/>
      <c r="H614" s="8"/>
      <c r="I614" s="8"/>
      <c r="J614" s="8"/>
      <c r="K614" s="8"/>
      <c r="Q614" s="120" t="str">
        <f>IF(OR(P614="",P614=0),"",IF(ISERROR(VLOOKUP(P614+0,Tabell3[[#All],[Næringskode]],1,0)),P614,""))</f>
        <v/>
      </c>
      <c r="T614" s="120" t="str">
        <f>IF(OR(S614="",S614=0),"",IF(ISERROR(VLOOKUP(S614+0,Tabell8[[#All],[Hovedtype sikkerhet (kategori 1 – 6)]],1,0)),S614,""))</f>
        <v/>
      </c>
      <c r="W614" s="120" t="str">
        <f>IF(OR(V614="",V614=0),"",IF(ISERROR(VLOOKUP(V614+0,Tabell10[[#All],[Segment næringseiendomsengasjementer]],1,0)),V614,""))</f>
        <v/>
      </c>
      <c r="Z614" s="120" t="str">
        <f>IF(OR(Y614="",Y614=0),"",IF(ISERROR(VLOOKUP(Y614+0,Tabell11[[#All],[SMB rabatt]],1,0)),Y614,""))</f>
        <v/>
      </c>
      <c r="AC614" s="120" t="str">
        <f>IF(OR(AB614="",AB614=0),"",IF(ISERROR(VLOOKUP(AB614+0,Tabell12[[#All],[Størrelsesparameter]],1,0)),AB614,""))</f>
        <v/>
      </c>
    </row>
    <row r="615" spans="3:29" ht="14.5">
      <c r="C615" s="8">
        <v>47250</v>
      </c>
      <c r="D615" s="8"/>
      <c r="E615" s="8"/>
      <c r="F615" s="8"/>
      <c r="G615" s="8"/>
      <c r="H615" s="8"/>
      <c r="I615" s="8"/>
      <c r="J615" s="8"/>
      <c r="K615" s="8"/>
      <c r="Q615" s="120" t="str">
        <f>IF(OR(P615="",P615=0),"",IF(ISERROR(VLOOKUP(P615+0,Tabell3[[#All],[Næringskode]],1,0)),P615,""))</f>
        <v/>
      </c>
      <c r="T615" s="120" t="str">
        <f>IF(OR(S615="",S615=0),"",IF(ISERROR(VLOOKUP(S615+0,Tabell8[[#All],[Hovedtype sikkerhet (kategori 1 – 6)]],1,0)),S615,""))</f>
        <v/>
      </c>
      <c r="W615" s="120" t="str">
        <f>IF(OR(V615="",V615=0),"",IF(ISERROR(VLOOKUP(V615+0,Tabell10[[#All],[Segment næringseiendomsengasjementer]],1,0)),V615,""))</f>
        <v/>
      </c>
      <c r="Z615" s="120" t="str">
        <f>IF(OR(Y615="",Y615=0),"",IF(ISERROR(VLOOKUP(Y615+0,Tabell11[[#All],[SMB rabatt]],1,0)),Y615,""))</f>
        <v/>
      </c>
      <c r="AC615" s="120" t="str">
        <f>IF(OR(AB615="",AB615=0),"",IF(ISERROR(VLOOKUP(AB615+0,Tabell12[[#All],[Størrelsesparameter]],1,0)),AB615,""))</f>
        <v/>
      </c>
    </row>
    <row r="616" spans="3:29" ht="14.5">
      <c r="C616" s="8">
        <v>47250</v>
      </c>
      <c r="D616" s="8"/>
      <c r="E616" s="8"/>
      <c r="F616" s="8"/>
      <c r="G616" s="8"/>
      <c r="H616" s="8"/>
      <c r="I616" s="8"/>
      <c r="J616" s="8"/>
      <c r="K616" s="8"/>
      <c r="Q616" s="120" t="str">
        <f>IF(OR(P616="",P616=0),"",IF(ISERROR(VLOOKUP(P616+0,Tabell3[[#All],[Næringskode]],1,0)),P616,""))</f>
        <v/>
      </c>
      <c r="T616" s="120" t="str">
        <f>IF(OR(S616="",S616=0),"",IF(ISERROR(VLOOKUP(S616+0,Tabell8[[#All],[Hovedtype sikkerhet (kategori 1 – 6)]],1,0)),S616,""))</f>
        <v/>
      </c>
      <c r="W616" s="120" t="str">
        <f>IF(OR(V616="",V616=0),"",IF(ISERROR(VLOOKUP(V616+0,Tabell10[[#All],[Segment næringseiendomsengasjementer]],1,0)),V616,""))</f>
        <v/>
      </c>
      <c r="Z616" s="120" t="str">
        <f>IF(OR(Y616="",Y616=0),"",IF(ISERROR(VLOOKUP(Y616+0,Tabell11[[#All],[SMB rabatt]],1,0)),Y616,""))</f>
        <v/>
      </c>
      <c r="AC616" s="120" t="str">
        <f>IF(OR(AB616="",AB616=0),"",IF(ISERROR(VLOOKUP(AB616+0,Tabell12[[#All],[Størrelsesparameter]],1,0)),AB616,""))</f>
        <v/>
      </c>
    </row>
    <row r="617" spans="3:29" ht="14.5">
      <c r="C617" s="8">
        <v>47260</v>
      </c>
      <c r="D617" s="8"/>
      <c r="E617" s="8"/>
      <c r="F617" s="8"/>
      <c r="G617" s="8"/>
      <c r="H617" s="8"/>
      <c r="I617" s="8"/>
      <c r="J617" s="8"/>
      <c r="K617" s="8"/>
      <c r="Q617" s="120" t="str">
        <f>IF(OR(P617="",P617=0),"",IF(ISERROR(VLOOKUP(P617+0,Tabell3[[#All],[Næringskode]],1,0)),P617,""))</f>
        <v/>
      </c>
      <c r="T617" s="120" t="str">
        <f>IF(OR(S617="",S617=0),"",IF(ISERROR(VLOOKUP(S617+0,Tabell8[[#All],[Hovedtype sikkerhet (kategori 1 – 6)]],1,0)),S617,""))</f>
        <v/>
      </c>
      <c r="W617" s="120" t="str">
        <f>IF(OR(V617="",V617=0),"",IF(ISERROR(VLOOKUP(V617+0,Tabell10[[#All],[Segment næringseiendomsengasjementer]],1,0)),V617,""))</f>
        <v/>
      </c>
      <c r="Z617" s="120" t="str">
        <f>IF(OR(Y617="",Y617=0),"",IF(ISERROR(VLOOKUP(Y617+0,Tabell11[[#All],[SMB rabatt]],1,0)),Y617,""))</f>
        <v/>
      </c>
      <c r="AC617" s="120" t="str">
        <f>IF(OR(AB617="",AB617=0),"",IF(ISERROR(VLOOKUP(AB617+0,Tabell12[[#All],[Størrelsesparameter]],1,0)),AB617,""))</f>
        <v/>
      </c>
    </row>
    <row r="618" spans="3:29" ht="14.5">
      <c r="C618" s="8">
        <v>47260</v>
      </c>
      <c r="D618" s="8"/>
      <c r="E618" s="8"/>
      <c r="F618" s="8"/>
      <c r="G618" s="8"/>
      <c r="H618" s="8"/>
      <c r="I618" s="8"/>
      <c r="J618" s="8"/>
      <c r="K618" s="8"/>
      <c r="Q618" s="120" t="str">
        <f>IF(OR(P618="",P618=0),"",IF(ISERROR(VLOOKUP(P618+0,Tabell3[[#All],[Næringskode]],1,0)),P618,""))</f>
        <v/>
      </c>
      <c r="T618" s="120" t="str">
        <f>IF(OR(S618="",S618=0),"",IF(ISERROR(VLOOKUP(S618+0,Tabell8[[#All],[Hovedtype sikkerhet (kategori 1 – 6)]],1,0)),S618,""))</f>
        <v/>
      </c>
      <c r="W618" s="120" t="str">
        <f>IF(OR(V618="",V618=0),"",IF(ISERROR(VLOOKUP(V618+0,Tabell10[[#All],[Segment næringseiendomsengasjementer]],1,0)),V618,""))</f>
        <v/>
      </c>
      <c r="Z618" s="120" t="str">
        <f>IF(OR(Y618="",Y618=0),"",IF(ISERROR(VLOOKUP(Y618+0,Tabell11[[#All],[SMB rabatt]],1,0)),Y618,""))</f>
        <v/>
      </c>
      <c r="AC618" s="120" t="str">
        <f>IF(OR(AB618="",AB618=0),"",IF(ISERROR(VLOOKUP(AB618+0,Tabell12[[#All],[Størrelsesparameter]],1,0)),AB618,""))</f>
        <v/>
      </c>
    </row>
    <row r="619" spans="3:29" ht="14.5">
      <c r="C619" s="8">
        <v>47260</v>
      </c>
      <c r="D619" s="8"/>
      <c r="E619" s="8"/>
      <c r="F619" s="8"/>
      <c r="G619" s="8"/>
      <c r="H619" s="8"/>
      <c r="I619" s="8"/>
      <c r="J619" s="8"/>
      <c r="K619" s="8"/>
      <c r="Q619" s="120" t="str">
        <f>IF(OR(P619="",P619=0),"",IF(ISERROR(VLOOKUP(P619+0,Tabell3[[#All],[Næringskode]],1,0)),P619,""))</f>
        <v/>
      </c>
      <c r="T619" s="120" t="str">
        <f>IF(OR(S619="",S619=0),"",IF(ISERROR(VLOOKUP(S619+0,Tabell8[[#All],[Hovedtype sikkerhet (kategori 1 – 6)]],1,0)),S619,""))</f>
        <v/>
      </c>
      <c r="W619" s="120" t="str">
        <f>IF(OR(V619="",V619=0),"",IF(ISERROR(VLOOKUP(V619+0,Tabell10[[#All],[Segment næringseiendomsengasjementer]],1,0)),V619,""))</f>
        <v/>
      </c>
      <c r="Z619" s="120" t="str">
        <f>IF(OR(Y619="",Y619=0),"",IF(ISERROR(VLOOKUP(Y619+0,Tabell11[[#All],[SMB rabatt]],1,0)),Y619,""))</f>
        <v/>
      </c>
      <c r="AC619" s="120" t="str">
        <f>IF(OR(AB619="",AB619=0),"",IF(ISERROR(VLOOKUP(AB619+0,Tabell12[[#All],[Størrelsesparameter]],1,0)),AB619,""))</f>
        <v/>
      </c>
    </row>
    <row r="620" spans="3:29" ht="14.5">
      <c r="C620" s="8">
        <v>47260</v>
      </c>
      <c r="D620" s="8"/>
      <c r="E620" s="8"/>
      <c r="F620" s="8"/>
      <c r="G620" s="8"/>
      <c r="H620" s="8"/>
      <c r="I620" s="8"/>
      <c r="J620" s="8"/>
      <c r="K620" s="8"/>
      <c r="Q620" s="120" t="str">
        <f>IF(OR(P620="",P620=0),"",IF(ISERROR(VLOOKUP(P620+0,Tabell3[[#All],[Næringskode]],1,0)),P620,""))</f>
        <v/>
      </c>
      <c r="T620" s="120" t="str">
        <f>IF(OR(S620="",S620=0),"",IF(ISERROR(VLOOKUP(S620+0,Tabell8[[#All],[Hovedtype sikkerhet (kategori 1 – 6)]],1,0)),S620,""))</f>
        <v/>
      </c>
      <c r="W620" s="120" t="str">
        <f>IF(OR(V620="",V620=0),"",IF(ISERROR(VLOOKUP(V620+0,Tabell10[[#All],[Segment næringseiendomsengasjementer]],1,0)),V620,""))</f>
        <v/>
      </c>
      <c r="Z620" s="120" t="str">
        <f>IF(OR(Y620="",Y620=0),"",IF(ISERROR(VLOOKUP(Y620+0,Tabell11[[#All],[SMB rabatt]],1,0)),Y620,""))</f>
        <v/>
      </c>
      <c r="AC620" s="120" t="str">
        <f>IF(OR(AB620="",AB620=0),"",IF(ISERROR(VLOOKUP(AB620+0,Tabell12[[#All],[Størrelsesparameter]],1,0)),AB620,""))</f>
        <v/>
      </c>
    </row>
    <row r="621" spans="3:29" ht="14.5">
      <c r="C621" s="8">
        <v>47270</v>
      </c>
      <c r="D621" s="8"/>
      <c r="E621" s="8"/>
      <c r="F621" s="8"/>
      <c r="G621" s="8"/>
      <c r="H621" s="8"/>
      <c r="I621" s="8"/>
      <c r="J621" s="8"/>
      <c r="K621" s="8"/>
      <c r="Q621" s="120" t="str">
        <f>IF(OR(P621="",P621=0),"",IF(ISERROR(VLOOKUP(P621+0,Tabell3[[#All],[Næringskode]],1,0)),P621,""))</f>
        <v/>
      </c>
      <c r="T621" s="120" t="str">
        <f>IF(OR(S621="",S621=0),"",IF(ISERROR(VLOOKUP(S621+0,Tabell8[[#All],[Hovedtype sikkerhet (kategori 1 – 6)]],1,0)),S621,""))</f>
        <v/>
      </c>
      <c r="W621" s="120" t="str">
        <f>IF(OR(V621="",V621=0),"",IF(ISERROR(VLOOKUP(V621+0,Tabell10[[#All],[Segment næringseiendomsengasjementer]],1,0)),V621,""))</f>
        <v/>
      </c>
      <c r="Z621" s="120" t="str">
        <f>IF(OR(Y621="",Y621=0),"",IF(ISERROR(VLOOKUP(Y621+0,Tabell11[[#All],[SMB rabatt]],1,0)),Y621,""))</f>
        <v/>
      </c>
      <c r="AC621" s="120" t="str">
        <f>IF(OR(AB621="",AB621=0),"",IF(ISERROR(VLOOKUP(AB621+0,Tabell12[[#All],[Størrelsesparameter]],1,0)),AB621,""))</f>
        <v/>
      </c>
    </row>
    <row r="622" spans="3:29" ht="14.5">
      <c r="C622" s="8">
        <v>47270</v>
      </c>
      <c r="D622" s="8"/>
      <c r="E622" s="8"/>
      <c r="F622" s="8"/>
      <c r="G622" s="8"/>
      <c r="H622" s="8"/>
      <c r="I622" s="8"/>
      <c r="J622" s="8"/>
      <c r="K622" s="8"/>
      <c r="Q622" s="120" t="str">
        <f>IF(OR(P622="",P622=0),"",IF(ISERROR(VLOOKUP(P622+0,Tabell3[[#All],[Næringskode]],1,0)),P622,""))</f>
        <v/>
      </c>
      <c r="T622" s="120" t="str">
        <f>IF(OR(S622="",S622=0),"",IF(ISERROR(VLOOKUP(S622+0,Tabell8[[#All],[Hovedtype sikkerhet (kategori 1 – 6)]],1,0)),S622,""))</f>
        <v/>
      </c>
      <c r="W622" s="120" t="str">
        <f>IF(OR(V622="",V622=0),"",IF(ISERROR(VLOOKUP(V622+0,Tabell10[[#All],[Segment næringseiendomsengasjementer]],1,0)),V622,""))</f>
        <v/>
      </c>
      <c r="Z622" s="120" t="str">
        <f>IF(OR(Y622="",Y622=0),"",IF(ISERROR(VLOOKUP(Y622+0,Tabell11[[#All],[SMB rabatt]],1,0)),Y622,""))</f>
        <v/>
      </c>
      <c r="AC622" s="120" t="str">
        <f>IF(OR(AB622="",AB622=0),"",IF(ISERROR(VLOOKUP(AB622+0,Tabell12[[#All],[Størrelsesparameter]],1,0)),AB622,""))</f>
        <v/>
      </c>
    </row>
    <row r="623" spans="3:29" ht="14.5">
      <c r="C623" s="8">
        <v>47270</v>
      </c>
      <c r="D623" s="8"/>
      <c r="E623" s="8"/>
      <c r="F623" s="8"/>
      <c r="G623" s="8"/>
      <c r="H623" s="8"/>
      <c r="I623" s="8"/>
      <c r="J623" s="8"/>
      <c r="K623" s="8"/>
      <c r="Q623" s="120" t="str">
        <f>IF(OR(P623="",P623=0),"",IF(ISERROR(VLOOKUP(P623+0,Tabell3[[#All],[Næringskode]],1,0)),P623,""))</f>
        <v/>
      </c>
      <c r="T623" s="120" t="str">
        <f>IF(OR(S623="",S623=0),"",IF(ISERROR(VLOOKUP(S623+0,Tabell8[[#All],[Hovedtype sikkerhet (kategori 1 – 6)]],1,0)),S623,""))</f>
        <v/>
      </c>
      <c r="W623" s="120" t="str">
        <f>IF(OR(V623="",V623=0),"",IF(ISERROR(VLOOKUP(V623+0,Tabell10[[#All],[Segment næringseiendomsengasjementer]],1,0)),V623,""))</f>
        <v/>
      </c>
      <c r="Z623" s="120" t="str">
        <f>IF(OR(Y623="",Y623=0),"",IF(ISERROR(VLOOKUP(Y623+0,Tabell11[[#All],[SMB rabatt]],1,0)),Y623,""))</f>
        <v/>
      </c>
      <c r="AC623" s="120" t="str">
        <f>IF(OR(AB623="",AB623=0),"",IF(ISERROR(VLOOKUP(AB623+0,Tabell12[[#All],[Størrelsesparameter]],1,0)),AB623,""))</f>
        <v/>
      </c>
    </row>
    <row r="624" spans="3:29" ht="14.5">
      <c r="C624" s="8">
        <v>47270</v>
      </c>
      <c r="D624" s="8"/>
      <c r="E624" s="8"/>
      <c r="F624" s="8"/>
      <c r="G624" s="8"/>
      <c r="H624" s="8"/>
      <c r="I624" s="8"/>
      <c r="J624" s="8"/>
      <c r="K624" s="8"/>
      <c r="Q624" s="120" t="str">
        <f>IF(OR(P624="",P624=0),"",IF(ISERROR(VLOOKUP(P624+0,Tabell3[[#All],[Næringskode]],1,0)),P624,""))</f>
        <v/>
      </c>
      <c r="T624" s="120" t="str">
        <f>IF(OR(S624="",S624=0),"",IF(ISERROR(VLOOKUP(S624+0,Tabell8[[#All],[Hovedtype sikkerhet (kategori 1 – 6)]],1,0)),S624,""))</f>
        <v/>
      </c>
      <c r="W624" s="120" t="str">
        <f>IF(OR(V624="",V624=0),"",IF(ISERROR(VLOOKUP(V624+0,Tabell10[[#All],[Segment næringseiendomsengasjementer]],1,0)),V624,""))</f>
        <v/>
      </c>
      <c r="Z624" s="120" t="str">
        <f>IF(OR(Y624="",Y624=0),"",IF(ISERROR(VLOOKUP(Y624+0,Tabell11[[#All],[SMB rabatt]],1,0)),Y624,""))</f>
        <v/>
      </c>
      <c r="AC624" s="120" t="str">
        <f>IF(OR(AB624="",AB624=0),"",IF(ISERROR(VLOOKUP(AB624+0,Tabell12[[#All],[Størrelsesparameter]],1,0)),AB624,""))</f>
        <v/>
      </c>
    </row>
    <row r="625" spans="3:29" ht="14.5">
      <c r="C625" s="8">
        <v>47270</v>
      </c>
      <c r="D625" s="8"/>
      <c r="E625" s="8"/>
      <c r="F625" s="8"/>
      <c r="G625" s="8"/>
      <c r="H625" s="8"/>
      <c r="I625" s="8"/>
      <c r="J625" s="8"/>
      <c r="K625" s="8"/>
      <c r="Q625" s="120" t="str">
        <f>IF(OR(P625="",P625=0),"",IF(ISERROR(VLOOKUP(P625+0,Tabell3[[#All],[Næringskode]],1,0)),P625,""))</f>
        <v/>
      </c>
      <c r="T625" s="120" t="str">
        <f>IF(OR(S625="",S625=0),"",IF(ISERROR(VLOOKUP(S625+0,Tabell8[[#All],[Hovedtype sikkerhet (kategori 1 – 6)]],1,0)),S625,""))</f>
        <v/>
      </c>
      <c r="W625" s="120" t="str">
        <f>IF(OR(V625="",V625=0),"",IF(ISERROR(VLOOKUP(V625+0,Tabell10[[#All],[Segment næringseiendomsengasjementer]],1,0)),V625,""))</f>
        <v/>
      </c>
      <c r="Z625" s="120" t="str">
        <f>IF(OR(Y625="",Y625=0),"",IF(ISERROR(VLOOKUP(Y625+0,Tabell11[[#All],[SMB rabatt]],1,0)),Y625,""))</f>
        <v/>
      </c>
      <c r="AC625" s="120" t="str">
        <f>IF(OR(AB625="",AB625=0),"",IF(ISERROR(VLOOKUP(AB625+0,Tabell12[[#All],[Størrelsesparameter]],1,0)),AB625,""))</f>
        <v/>
      </c>
    </row>
    <row r="626" spans="3:29" ht="14.5">
      <c r="C626" s="8">
        <v>47270</v>
      </c>
      <c r="D626" s="8"/>
      <c r="E626" s="8"/>
      <c r="F626" s="8"/>
      <c r="G626" s="8"/>
      <c r="H626" s="8"/>
      <c r="I626" s="8"/>
      <c r="J626" s="8"/>
      <c r="K626" s="8"/>
      <c r="Q626" s="120" t="str">
        <f>IF(OR(P626="",P626=0),"",IF(ISERROR(VLOOKUP(P626+0,Tabell3[[#All],[Næringskode]],1,0)),P626,""))</f>
        <v/>
      </c>
      <c r="T626" s="120" t="str">
        <f>IF(OR(S626="",S626=0),"",IF(ISERROR(VLOOKUP(S626+0,Tabell8[[#All],[Hovedtype sikkerhet (kategori 1 – 6)]],1,0)),S626,""))</f>
        <v/>
      </c>
      <c r="W626" s="120" t="str">
        <f>IF(OR(V626="",V626=0),"",IF(ISERROR(VLOOKUP(V626+0,Tabell10[[#All],[Segment næringseiendomsengasjementer]],1,0)),V626,""))</f>
        <v/>
      </c>
      <c r="Z626" s="120" t="str">
        <f>IF(OR(Y626="",Y626=0),"",IF(ISERROR(VLOOKUP(Y626+0,Tabell11[[#All],[SMB rabatt]],1,0)),Y626,""))</f>
        <v/>
      </c>
      <c r="AC626" s="120" t="str">
        <f>IF(OR(AB626="",AB626=0),"",IF(ISERROR(VLOOKUP(AB626+0,Tabell12[[#All],[Størrelsesparameter]],1,0)),AB626,""))</f>
        <v/>
      </c>
    </row>
    <row r="627" spans="3:29" ht="14.5">
      <c r="C627" s="8">
        <v>47270</v>
      </c>
      <c r="D627" s="8"/>
      <c r="E627" s="8"/>
      <c r="F627" s="8"/>
      <c r="G627" s="8"/>
      <c r="H627" s="8"/>
      <c r="I627" s="8"/>
      <c r="J627" s="8"/>
      <c r="K627" s="8"/>
      <c r="Q627" s="120" t="str">
        <f>IF(OR(P627="",P627=0),"",IF(ISERROR(VLOOKUP(P627+0,Tabell3[[#All],[Næringskode]],1,0)),P627,""))</f>
        <v/>
      </c>
      <c r="T627" s="120" t="str">
        <f>IF(OR(S627="",S627=0),"",IF(ISERROR(VLOOKUP(S627+0,Tabell8[[#All],[Hovedtype sikkerhet (kategori 1 – 6)]],1,0)),S627,""))</f>
        <v/>
      </c>
      <c r="W627" s="120" t="str">
        <f>IF(OR(V627="",V627=0),"",IF(ISERROR(VLOOKUP(V627+0,Tabell10[[#All],[Segment næringseiendomsengasjementer]],1,0)),V627,""))</f>
        <v/>
      </c>
      <c r="Z627" s="120" t="str">
        <f>IF(OR(Y627="",Y627=0),"",IF(ISERROR(VLOOKUP(Y627+0,Tabell11[[#All],[SMB rabatt]],1,0)),Y627,""))</f>
        <v/>
      </c>
      <c r="AC627" s="120" t="str">
        <f>IF(OR(AB627="",AB627=0),"",IF(ISERROR(VLOOKUP(AB627+0,Tabell12[[#All],[Størrelsesparameter]],1,0)),AB627,""))</f>
        <v/>
      </c>
    </row>
    <row r="628" spans="3:29" ht="14.5">
      <c r="C628" s="8">
        <v>47300</v>
      </c>
      <c r="D628" s="8"/>
      <c r="E628" s="8"/>
      <c r="F628" s="8"/>
      <c r="G628" s="8"/>
      <c r="H628" s="8"/>
      <c r="I628" s="8"/>
      <c r="J628" s="8"/>
      <c r="K628" s="8"/>
      <c r="Q628" s="120" t="str">
        <f>IF(OR(P628="",P628=0),"",IF(ISERROR(VLOOKUP(P628+0,Tabell3[[#All],[Næringskode]],1,0)),P628,""))</f>
        <v/>
      </c>
      <c r="T628" s="120" t="str">
        <f>IF(OR(S628="",S628=0),"",IF(ISERROR(VLOOKUP(S628+0,Tabell8[[#All],[Hovedtype sikkerhet (kategori 1 – 6)]],1,0)),S628,""))</f>
        <v/>
      </c>
      <c r="W628" s="120" t="str">
        <f>IF(OR(V628="",V628=0),"",IF(ISERROR(VLOOKUP(V628+0,Tabell10[[#All],[Segment næringseiendomsengasjementer]],1,0)),V628,""))</f>
        <v/>
      </c>
      <c r="Z628" s="120" t="str">
        <f>IF(OR(Y628="",Y628=0),"",IF(ISERROR(VLOOKUP(Y628+0,Tabell11[[#All],[SMB rabatt]],1,0)),Y628,""))</f>
        <v/>
      </c>
      <c r="AC628" s="120" t="str">
        <f>IF(OR(AB628="",AB628=0),"",IF(ISERROR(VLOOKUP(AB628+0,Tabell12[[#All],[Størrelsesparameter]],1,0)),AB628,""))</f>
        <v/>
      </c>
    </row>
    <row r="629" spans="3:29" ht="14.5">
      <c r="C629" s="8">
        <v>47400</v>
      </c>
      <c r="D629" s="8"/>
      <c r="E629" s="8"/>
      <c r="F629" s="8"/>
      <c r="G629" s="8"/>
      <c r="H629" s="8"/>
      <c r="I629" s="8"/>
      <c r="J629" s="8"/>
      <c r="K629" s="8"/>
      <c r="Q629" s="120" t="str">
        <f>IF(OR(P629="",P629=0),"",IF(ISERROR(VLOOKUP(P629+0,Tabell3[[#All],[Næringskode]],1,0)),P629,""))</f>
        <v/>
      </c>
      <c r="T629" s="120" t="str">
        <f>IF(OR(S629="",S629=0),"",IF(ISERROR(VLOOKUP(S629+0,Tabell8[[#All],[Hovedtype sikkerhet (kategori 1 – 6)]],1,0)),S629,""))</f>
        <v/>
      </c>
      <c r="W629" s="120" t="str">
        <f>IF(OR(V629="",V629=0),"",IF(ISERROR(VLOOKUP(V629+0,Tabell10[[#All],[Segment næringseiendomsengasjementer]],1,0)),V629,""))</f>
        <v/>
      </c>
      <c r="Z629" s="120" t="str">
        <f>IF(OR(Y629="",Y629=0),"",IF(ISERROR(VLOOKUP(Y629+0,Tabell11[[#All],[SMB rabatt]],1,0)),Y629,""))</f>
        <v/>
      </c>
      <c r="AC629" s="120" t="str">
        <f>IF(OR(AB629="",AB629=0),"",IF(ISERROR(VLOOKUP(AB629+0,Tabell12[[#All],[Størrelsesparameter]],1,0)),AB629,""))</f>
        <v/>
      </c>
    </row>
    <row r="630" spans="3:29" ht="14.5">
      <c r="C630" s="8">
        <v>47400</v>
      </c>
      <c r="D630" s="8"/>
      <c r="E630" s="8"/>
      <c r="F630" s="8"/>
      <c r="G630" s="8"/>
      <c r="H630" s="8"/>
      <c r="I630" s="8"/>
      <c r="J630" s="8"/>
      <c r="K630" s="8"/>
      <c r="Q630" s="120" t="str">
        <f>IF(OR(P630="",P630=0),"",IF(ISERROR(VLOOKUP(P630+0,Tabell3[[#All],[Næringskode]],1,0)),P630,""))</f>
        <v/>
      </c>
      <c r="T630" s="120" t="str">
        <f>IF(OR(S630="",S630=0),"",IF(ISERROR(VLOOKUP(S630+0,Tabell8[[#All],[Hovedtype sikkerhet (kategori 1 – 6)]],1,0)),S630,""))</f>
        <v/>
      </c>
      <c r="W630" s="120" t="str">
        <f>IF(OR(V630="",V630=0),"",IF(ISERROR(VLOOKUP(V630+0,Tabell10[[#All],[Segment næringseiendomsengasjementer]],1,0)),V630,""))</f>
        <v/>
      </c>
      <c r="Z630" s="120" t="str">
        <f>IF(OR(Y630="",Y630=0),"",IF(ISERROR(VLOOKUP(Y630+0,Tabell11[[#All],[SMB rabatt]],1,0)),Y630,""))</f>
        <v/>
      </c>
      <c r="AC630" s="120" t="str">
        <f>IF(OR(AB630="",AB630=0),"",IF(ISERROR(VLOOKUP(AB630+0,Tabell12[[#All],[Størrelsesparameter]],1,0)),AB630,""))</f>
        <v/>
      </c>
    </row>
    <row r="631" spans="3:29" ht="14.5">
      <c r="C631" s="8">
        <v>47400</v>
      </c>
      <c r="D631" s="8"/>
      <c r="E631" s="8"/>
      <c r="F631" s="8"/>
      <c r="G631" s="8"/>
      <c r="H631" s="8"/>
      <c r="I631" s="8"/>
      <c r="J631" s="8"/>
      <c r="K631" s="8"/>
      <c r="Q631" s="120" t="str">
        <f>IF(OR(P631="",P631=0),"",IF(ISERROR(VLOOKUP(P631+0,Tabell3[[#All],[Næringskode]],1,0)),P631,""))</f>
        <v/>
      </c>
      <c r="T631" s="120" t="str">
        <f>IF(OR(S631="",S631=0),"",IF(ISERROR(VLOOKUP(S631+0,Tabell8[[#All],[Hovedtype sikkerhet (kategori 1 – 6)]],1,0)),S631,""))</f>
        <v/>
      </c>
      <c r="W631" s="120" t="str">
        <f>IF(OR(V631="",V631=0),"",IF(ISERROR(VLOOKUP(V631+0,Tabell10[[#All],[Segment næringseiendomsengasjementer]],1,0)),V631,""))</f>
        <v/>
      </c>
      <c r="Z631" s="120" t="str">
        <f>IF(OR(Y631="",Y631=0),"",IF(ISERROR(VLOOKUP(Y631+0,Tabell11[[#All],[SMB rabatt]],1,0)),Y631,""))</f>
        <v/>
      </c>
      <c r="AC631" s="120" t="str">
        <f>IF(OR(AB631="",AB631=0),"",IF(ISERROR(VLOOKUP(AB631+0,Tabell12[[#All],[Størrelsesparameter]],1,0)),AB631,""))</f>
        <v/>
      </c>
    </row>
    <row r="632" spans="3:29" ht="14.5">
      <c r="C632" s="8">
        <v>47400</v>
      </c>
      <c r="D632" s="8"/>
      <c r="E632" s="8"/>
      <c r="F632" s="8"/>
      <c r="G632" s="8"/>
      <c r="H632" s="8"/>
      <c r="I632" s="8"/>
      <c r="J632" s="8"/>
      <c r="K632" s="8"/>
      <c r="Q632" s="120" t="str">
        <f>IF(OR(P632="",P632=0),"",IF(ISERROR(VLOOKUP(P632+0,Tabell3[[#All],[Næringskode]],1,0)),P632,""))</f>
        <v/>
      </c>
      <c r="T632" s="120" t="str">
        <f>IF(OR(S632="",S632=0),"",IF(ISERROR(VLOOKUP(S632+0,Tabell8[[#All],[Hovedtype sikkerhet (kategori 1 – 6)]],1,0)),S632,""))</f>
        <v/>
      </c>
      <c r="W632" s="120" t="str">
        <f>IF(OR(V632="",V632=0),"",IF(ISERROR(VLOOKUP(V632+0,Tabell10[[#All],[Segment næringseiendomsengasjementer]],1,0)),V632,""))</f>
        <v/>
      </c>
      <c r="Z632" s="120" t="str">
        <f>IF(OR(Y632="",Y632=0),"",IF(ISERROR(VLOOKUP(Y632+0,Tabell11[[#All],[SMB rabatt]],1,0)),Y632,""))</f>
        <v/>
      </c>
      <c r="AC632" s="120" t="str">
        <f>IF(OR(AB632="",AB632=0),"",IF(ISERROR(VLOOKUP(AB632+0,Tabell12[[#All],[Størrelsesparameter]],1,0)),AB632,""))</f>
        <v/>
      </c>
    </row>
    <row r="633" spans="3:29" ht="14.5">
      <c r="C633" s="8">
        <v>47400</v>
      </c>
      <c r="D633" s="8"/>
      <c r="E633" s="8"/>
      <c r="F633" s="8"/>
      <c r="G633" s="8"/>
      <c r="H633" s="8"/>
      <c r="I633" s="8"/>
      <c r="J633" s="8"/>
      <c r="K633" s="8"/>
      <c r="Q633" s="120" t="str">
        <f>IF(OR(P633="",P633=0),"",IF(ISERROR(VLOOKUP(P633+0,Tabell3[[#All],[Næringskode]],1,0)),P633,""))</f>
        <v/>
      </c>
      <c r="T633" s="120" t="str">
        <f>IF(OR(S633="",S633=0),"",IF(ISERROR(VLOOKUP(S633+0,Tabell8[[#All],[Hovedtype sikkerhet (kategori 1 – 6)]],1,0)),S633,""))</f>
        <v/>
      </c>
      <c r="W633" s="120" t="str">
        <f>IF(OR(V633="",V633=0),"",IF(ISERROR(VLOOKUP(V633+0,Tabell10[[#All],[Segment næringseiendomsengasjementer]],1,0)),V633,""))</f>
        <v/>
      </c>
      <c r="Z633" s="120" t="str">
        <f>IF(OR(Y633="",Y633=0),"",IF(ISERROR(VLOOKUP(Y633+0,Tabell11[[#All],[SMB rabatt]],1,0)),Y633,""))</f>
        <v/>
      </c>
      <c r="AC633" s="120" t="str">
        <f>IF(OR(AB633="",AB633=0),"",IF(ISERROR(VLOOKUP(AB633+0,Tabell12[[#All],[Størrelsesparameter]],1,0)),AB633,""))</f>
        <v/>
      </c>
    </row>
    <row r="634" spans="3:29" ht="14.5">
      <c r="C634" s="8">
        <v>47400</v>
      </c>
      <c r="D634" s="8"/>
      <c r="E634" s="8"/>
      <c r="F634" s="8"/>
      <c r="G634" s="8"/>
      <c r="H634" s="8"/>
      <c r="I634" s="8"/>
      <c r="J634" s="8"/>
      <c r="K634" s="8"/>
      <c r="Q634" s="120" t="str">
        <f>IF(OR(P634="",P634=0),"",IF(ISERROR(VLOOKUP(P634+0,Tabell3[[#All],[Næringskode]],1,0)),P634,""))</f>
        <v/>
      </c>
      <c r="T634" s="120" t="str">
        <f>IF(OR(S634="",S634=0),"",IF(ISERROR(VLOOKUP(S634+0,Tabell8[[#All],[Hovedtype sikkerhet (kategori 1 – 6)]],1,0)),S634,""))</f>
        <v/>
      </c>
      <c r="W634" s="120" t="str">
        <f>IF(OR(V634="",V634=0),"",IF(ISERROR(VLOOKUP(V634+0,Tabell10[[#All],[Segment næringseiendomsengasjementer]],1,0)),V634,""))</f>
        <v/>
      </c>
      <c r="Z634" s="120" t="str">
        <f>IF(OR(Y634="",Y634=0),"",IF(ISERROR(VLOOKUP(Y634+0,Tabell11[[#All],[SMB rabatt]],1,0)),Y634,""))</f>
        <v/>
      </c>
      <c r="AC634" s="120" t="str">
        <f>IF(OR(AB634="",AB634=0),"",IF(ISERROR(VLOOKUP(AB634+0,Tabell12[[#All],[Størrelsesparameter]],1,0)),AB634,""))</f>
        <v/>
      </c>
    </row>
    <row r="635" spans="3:29" ht="14.5">
      <c r="C635" s="8">
        <v>47510</v>
      </c>
      <c r="D635" s="8"/>
      <c r="E635" s="8"/>
      <c r="F635" s="8"/>
      <c r="G635" s="8"/>
      <c r="H635" s="8"/>
      <c r="I635" s="8"/>
      <c r="J635" s="8"/>
      <c r="K635" s="8"/>
      <c r="Q635" s="120" t="str">
        <f>IF(OR(P635="",P635=0),"",IF(ISERROR(VLOOKUP(P635+0,Tabell3[[#All],[Næringskode]],1,0)),P635,""))</f>
        <v/>
      </c>
      <c r="T635" s="120" t="str">
        <f>IF(OR(S635="",S635=0),"",IF(ISERROR(VLOOKUP(S635+0,Tabell8[[#All],[Hovedtype sikkerhet (kategori 1 – 6)]],1,0)),S635,""))</f>
        <v/>
      </c>
      <c r="W635" s="120" t="str">
        <f>IF(OR(V635="",V635=0),"",IF(ISERROR(VLOOKUP(V635+0,Tabell10[[#All],[Segment næringseiendomsengasjementer]],1,0)),V635,""))</f>
        <v/>
      </c>
      <c r="Z635" s="120" t="str">
        <f>IF(OR(Y635="",Y635=0),"",IF(ISERROR(VLOOKUP(Y635+0,Tabell11[[#All],[SMB rabatt]],1,0)),Y635,""))</f>
        <v/>
      </c>
      <c r="AC635" s="120" t="str">
        <f>IF(OR(AB635="",AB635=0),"",IF(ISERROR(VLOOKUP(AB635+0,Tabell12[[#All],[Størrelsesparameter]],1,0)),AB635,""))</f>
        <v/>
      </c>
    </row>
    <row r="636" spans="3:29" ht="14.5">
      <c r="C636" s="8">
        <v>47510</v>
      </c>
      <c r="D636" s="8"/>
      <c r="E636" s="8"/>
      <c r="F636" s="8"/>
      <c r="G636" s="8"/>
      <c r="H636" s="8"/>
      <c r="I636" s="8"/>
      <c r="J636" s="8"/>
      <c r="K636" s="8"/>
      <c r="Q636" s="120" t="str">
        <f>IF(OR(P636="",P636=0),"",IF(ISERROR(VLOOKUP(P636+0,Tabell3[[#All],[Næringskode]],1,0)),P636,""))</f>
        <v/>
      </c>
      <c r="T636" s="120" t="str">
        <f>IF(OR(S636="",S636=0),"",IF(ISERROR(VLOOKUP(S636+0,Tabell8[[#All],[Hovedtype sikkerhet (kategori 1 – 6)]],1,0)),S636,""))</f>
        <v/>
      </c>
      <c r="W636" s="120" t="str">
        <f>IF(OR(V636="",V636=0),"",IF(ISERROR(VLOOKUP(V636+0,Tabell10[[#All],[Segment næringseiendomsengasjementer]],1,0)),V636,""))</f>
        <v/>
      </c>
      <c r="Z636" s="120" t="str">
        <f>IF(OR(Y636="",Y636=0),"",IF(ISERROR(VLOOKUP(Y636+0,Tabell11[[#All],[SMB rabatt]],1,0)),Y636,""))</f>
        <v/>
      </c>
      <c r="AC636" s="120" t="str">
        <f>IF(OR(AB636="",AB636=0),"",IF(ISERROR(VLOOKUP(AB636+0,Tabell12[[#All],[Størrelsesparameter]],1,0)),AB636,""))</f>
        <v/>
      </c>
    </row>
    <row r="637" spans="3:29" ht="14.5">
      <c r="C637" s="8">
        <v>47510</v>
      </c>
      <c r="D637" s="8"/>
      <c r="E637" s="8"/>
      <c r="F637" s="8"/>
      <c r="G637" s="8"/>
      <c r="H637" s="8"/>
      <c r="I637" s="8"/>
      <c r="J637" s="8"/>
      <c r="K637" s="8"/>
      <c r="Q637" s="120" t="str">
        <f>IF(OR(P637="",P637=0),"",IF(ISERROR(VLOOKUP(P637+0,Tabell3[[#All],[Næringskode]],1,0)),P637,""))</f>
        <v/>
      </c>
      <c r="T637" s="120" t="str">
        <f>IF(OR(S637="",S637=0),"",IF(ISERROR(VLOOKUP(S637+0,Tabell8[[#All],[Hovedtype sikkerhet (kategori 1 – 6)]],1,0)),S637,""))</f>
        <v/>
      </c>
      <c r="W637" s="120" t="str">
        <f>IF(OR(V637="",V637=0),"",IF(ISERROR(VLOOKUP(V637+0,Tabell10[[#All],[Segment næringseiendomsengasjementer]],1,0)),V637,""))</f>
        <v/>
      </c>
      <c r="Z637" s="120" t="str">
        <f>IF(OR(Y637="",Y637=0),"",IF(ISERROR(VLOOKUP(Y637+0,Tabell11[[#All],[SMB rabatt]],1,0)),Y637,""))</f>
        <v/>
      </c>
      <c r="AC637" s="120" t="str">
        <f>IF(OR(AB637="",AB637=0),"",IF(ISERROR(VLOOKUP(AB637+0,Tabell12[[#All],[Størrelsesparameter]],1,0)),AB637,""))</f>
        <v/>
      </c>
    </row>
    <row r="638" spans="3:29" ht="14.5">
      <c r="C638" s="8">
        <v>47510</v>
      </c>
      <c r="D638" s="8"/>
      <c r="E638" s="8"/>
      <c r="F638" s="8"/>
      <c r="G638" s="8"/>
      <c r="H638" s="8"/>
      <c r="I638" s="8"/>
      <c r="J638" s="8"/>
      <c r="K638" s="8"/>
      <c r="Q638" s="120" t="str">
        <f>IF(OR(P638="",P638=0),"",IF(ISERROR(VLOOKUP(P638+0,Tabell3[[#All],[Næringskode]],1,0)),P638,""))</f>
        <v/>
      </c>
      <c r="T638" s="120" t="str">
        <f>IF(OR(S638="",S638=0),"",IF(ISERROR(VLOOKUP(S638+0,Tabell8[[#All],[Hovedtype sikkerhet (kategori 1 – 6)]],1,0)),S638,""))</f>
        <v/>
      </c>
      <c r="W638" s="120" t="str">
        <f>IF(OR(V638="",V638=0),"",IF(ISERROR(VLOOKUP(V638+0,Tabell10[[#All],[Segment næringseiendomsengasjementer]],1,0)),V638,""))</f>
        <v/>
      </c>
      <c r="Z638" s="120" t="str">
        <f>IF(OR(Y638="",Y638=0),"",IF(ISERROR(VLOOKUP(Y638+0,Tabell11[[#All],[SMB rabatt]],1,0)),Y638,""))</f>
        <v/>
      </c>
      <c r="AC638" s="120" t="str">
        <f>IF(OR(AB638="",AB638=0),"",IF(ISERROR(VLOOKUP(AB638+0,Tabell12[[#All],[Størrelsesparameter]],1,0)),AB638,""))</f>
        <v/>
      </c>
    </row>
    <row r="639" spans="3:29" ht="14.5">
      <c r="C639" s="8">
        <v>47520</v>
      </c>
      <c r="D639" s="8"/>
      <c r="E639" s="8"/>
      <c r="F639" s="8"/>
      <c r="G639" s="8"/>
      <c r="H639" s="8"/>
      <c r="I639" s="8"/>
      <c r="J639" s="8"/>
      <c r="K639" s="8"/>
      <c r="Q639" s="120" t="str">
        <f>IF(OR(P639="",P639=0),"",IF(ISERROR(VLOOKUP(P639+0,Tabell3[[#All],[Næringskode]],1,0)),P639,""))</f>
        <v/>
      </c>
      <c r="T639" s="120" t="str">
        <f>IF(OR(S639="",S639=0),"",IF(ISERROR(VLOOKUP(S639+0,Tabell8[[#All],[Hovedtype sikkerhet (kategori 1 – 6)]],1,0)),S639,""))</f>
        <v/>
      </c>
      <c r="W639" s="120" t="str">
        <f>IF(OR(V639="",V639=0),"",IF(ISERROR(VLOOKUP(V639+0,Tabell10[[#All],[Segment næringseiendomsengasjementer]],1,0)),V639,""))</f>
        <v/>
      </c>
      <c r="Z639" s="120" t="str">
        <f>IF(OR(Y639="",Y639=0),"",IF(ISERROR(VLOOKUP(Y639+0,Tabell11[[#All],[SMB rabatt]],1,0)),Y639,""))</f>
        <v/>
      </c>
      <c r="AC639" s="120" t="str">
        <f>IF(OR(AB639="",AB639=0),"",IF(ISERROR(VLOOKUP(AB639+0,Tabell12[[#All],[Størrelsesparameter]],1,0)),AB639,""))</f>
        <v/>
      </c>
    </row>
    <row r="640" spans="3:29" ht="14.5">
      <c r="C640" s="8">
        <v>47520</v>
      </c>
      <c r="D640" s="8"/>
      <c r="E640" s="8"/>
      <c r="F640" s="8"/>
      <c r="G640" s="8"/>
      <c r="H640" s="8"/>
      <c r="I640" s="8"/>
      <c r="J640" s="8"/>
      <c r="K640" s="8"/>
      <c r="Q640" s="120" t="str">
        <f>IF(OR(P640="",P640=0),"",IF(ISERROR(VLOOKUP(P640+0,Tabell3[[#All],[Næringskode]],1,0)),P640,""))</f>
        <v/>
      </c>
      <c r="T640" s="120" t="str">
        <f>IF(OR(S640="",S640=0),"",IF(ISERROR(VLOOKUP(S640+0,Tabell8[[#All],[Hovedtype sikkerhet (kategori 1 – 6)]],1,0)),S640,""))</f>
        <v/>
      </c>
      <c r="W640" s="120" t="str">
        <f>IF(OR(V640="",V640=0),"",IF(ISERROR(VLOOKUP(V640+0,Tabell10[[#All],[Segment næringseiendomsengasjementer]],1,0)),V640,""))</f>
        <v/>
      </c>
      <c r="Z640" s="120" t="str">
        <f>IF(OR(Y640="",Y640=0),"",IF(ISERROR(VLOOKUP(Y640+0,Tabell11[[#All],[SMB rabatt]],1,0)),Y640,""))</f>
        <v/>
      </c>
      <c r="AC640" s="120" t="str">
        <f>IF(OR(AB640="",AB640=0),"",IF(ISERROR(VLOOKUP(AB640+0,Tabell12[[#All],[Størrelsesparameter]],1,0)),AB640,""))</f>
        <v/>
      </c>
    </row>
    <row r="641" spans="3:29" ht="14.5">
      <c r="C641" s="8">
        <v>47520</v>
      </c>
      <c r="D641" s="8"/>
      <c r="E641" s="8"/>
      <c r="F641" s="8"/>
      <c r="G641" s="8"/>
      <c r="H641" s="8"/>
      <c r="I641" s="8"/>
      <c r="J641" s="8"/>
      <c r="K641" s="8"/>
      <c r="Q641" s="120" t="str">
        <f>IF(OR(P641="",P641=0),"",IF(ISERROR(VLOOKUP(P641+0,Tabell3[[#All],[Næringskode]],1,0)),P641,""))</f>
        <v/>
      </c>
      <c r="T641" s="120" t="str">
        <f>IF(OR(S641="",S641=0),"",IF(ISERROR(VLOOKUP(S641+0,Tabell8[[#All],[Hovedtype sikkerhet (kategori 1 – 6)]],1,0)),S641,""))</f>
        <v/>
      </c>
      <c r="W641" s="120" t="str">
        <f>IF(OR(V641="",V641=0),"",IF(ISERROR(VLOOKUP(V641+0,Tabell10[[#All],[Segment næringseiendomsengasjementer]],1,0)),V641,""))</f>
        <v/>
      </c>
      <c r="Z641" s="120" t="str">
        <f>IF(OR(Y641="",Y641=0),"",IF(ISERROR(VLOOKUP(Y641+0,Tabell11[[#All],[SMB rabatt]],1,0)),Y641,""))</f>
        <v/>
      </c>
      <c r="AC641" s="120" t="str">
        <f>IF(OR(AB641="",AB641=0),"",IF(ISERROR(VLOOKUP(AB641+0,Tabell12[[#All],[Størrelsesparameter]],1,0)),AB641,""))</f>
        <v/>
      </c>
    </row>
    <row r="642" spans="3:29" ht="14.5">
      <c r="C642" s="8">
        <v>47520</v>
      </c>
      <c r="D642" s="8"/>
      <c r="E642" s="8"/>
      <c r="F642" s="8"/>
      <c r="G642" s="8"/>
      <c r="H642" s="8"/>
      <c r="I642" s="8"/>
      <c r="J642" s="8"/>
      <c r="K642" s="8"/>
      <c r="Q642" s="120" t="str">
        <f>IF(OR(P642="",P642=0),"",IF(ISERROR(VLOOKUP(P642+0,Tabell3[[#All],[Næringskode]],1,0)),P642,""))</f>
        <v/>
      </c>
      <c r="T642" s="120" t="str">
        <f>IF(OR(S642="",S642=0),"",IF(ISERROR(VLOOKUP(S642+0,Tabell8[[#All],[Hovedtype sikkerhet (kategori 1 – 6)]],1,0)),S642,""))</f>
        <v/>
      </c>
      <c r="W642" s="120" t="str">
        <f>IF(OR(V642="",V642=0),"",IF(ISERROR(VLOOKUP(V642+0,Tabell10[[#All],[Segment næringseiendomsengasjementer]],1,0)),V642,""))</f>
        <v/>
      </c>
      <c r="Z642" s="120" t="str">
        <f>IF(OR(Y642="",Y642=0),"",IF(ISERROR(VLOOKUP(Y642+0,Tabell11[[#All],[SMB rabatt]],1,0)),Y642,""))</f>
        <v/>
      </c>
      <c r="AC642" s="120" t="str">
        <f>IF(OR(AB642="",AB642=0),"",IF(ISERROR(VLOOKUP(AB642+0,Tabell12[[#All],[Størrelsesparameter]],1,0)),AB642,""))</f>
        <v/>
      </c>
    </row>
    <row r="643" spans="3:29" ht="14.5">
      <c r="C643" s="8">
        <v>47520</v>
      </c>
      <c r="D643" s="8"/>
      <c r="E643" s="8"/>
      <c r="F643" s="8"/>
      <c r="G643" s="8"/>
      <c r="H643" s="8"/>
      <c r="I643" s="8"/>
      <c r="J643" s="8"/>
      <c r="K643" s="8"/>
      <c r="Q643" s="120" t="str">
        <f>IF(OR(P643="",P643=0),"",IF(ISERROR(VLOOKUP(P643+0,Tabell3[[#All],[Næringskode]],1,0)),P643,""))</f>
        <v/>
      </c>
      <c r="T643" s="120" t="str">
        <f>IF(OR(S643="",S643=0),"",IF(ISERROR(VLOOKUP(S643+0,Tabell8[[#All],[Hovedtype sikkerhet (kategori 1 – 6)]],1,0)),S643,""))</f>
        <v/>
      </c>
      <c r="W643" s="120" t="str">
        <f>IF(OR(V643="",V643=0),"",IF(ISERROR(VLOOKUP(V643+0,Tabell10[[#All],[Segment næringseiendomsengasjementer]],1,0)),V643,""))</f>
        <v/>
      </c>
      <c r="Z643" s="120" t="str">
        <f>IF(OR(Y643="",Y643=0),"",IF(ISERROR(VLOOKUP(Y643+0,Tabell11[[#All],[SMB rabatt]],1,0)),Y643,""))</f>
        <v/>
      </c>
      <c r="AC643" s="120" t="str">
        <f>IF(OR(AB643="",AB643=0),"",IF(ISERROR(VLOOKUP(AB643+0,Tabell12[[#All],[Størrelsesparameter]],1,0)),AB643,""))</f>
        <v/>
      </c>
    </row>
    <row r="644" spans="3:29" ht="14.5">
      <c r="C644" s="8">
        <v>47520</v>
      </c>
      <c r="D644" s="8"/>
      <c r="E644" s="8"/>
      <c r="F644" s="8"/>
      <c r="G644" s="8"/>
      <c r="H644" s="8"/>
      <c r="I644" s="8"/>
      <c r="J644" s="8"/>
      <c r="K644" s="8"/>
      <c r="Q644" s="120" t="str">
        <f>IF(OR(P644="",P644=0),"",IF(ISERROR(VLOOKUP(P644+0,Tabell3[[#All],[Næringskode]],1,0)),P644,""))</f>
        <v/>
      </c>
      <c r="T644" s="120" t="str">
        <f>IF(OR(S644="",S644=0),"",IF(ISERROR(VLOOKUP(S644+0,Tabell8[[#All],[Hovedtype sikkerhet (kategori 1 – 6)]],1,0)),S644,""))</f>
        <v/>
      </c>
      <c r="W644" s="120" t="str">
        <f>IF(OR(V644="",V644=0),"",IF(ISERROR(VLOOKUP(V644+0,Tabell10[[#All],[Segment næringseiendomsengasjementer]],1,0)),V644,""))</f>
        <v/>
      </c>
      <c r="Z644" s="120" t="str">
        <f>IF(OR(Y644="",Y644=0),"",IF(ISERROR(VLOOKUP(Y644+0,Tabell11[[#All],[SMB rabatt]],1,0)),Y644,""))</f>
        <v/>
      </c>
      <c r="AC644" s="120" t="str">
        <f>IF(OR(AB644="",AB644=0),"",IF(ISERROR(VLOOKUP(AB644+0,Tabell12[[#All],[Størrelsesparameter]],1,0)),AB644,""))</f>
        <v/>
      </c>
    </row>
    <row r="645" spans="3:29" ht="14.5">
      <c r="C645" s="8">
        <v>47520</v>
      </c>
      <c r="D645" s="8"/>
      <c r="E645" s="8"/>
      <c r="F645" s="8"/>
      <c r="G645" s="8"/>
      <c r="H645" s="8"/>
      <c r="I645" s="8"/>
      <c r="J645" s="8"/>
      <c r="K645" s="8"/>
      <c r="Q645" s="120" t="str">
        <f>IF(OR(P645="",P645=0),"",IF(ISERROR(VLOOKUP(P645+0,Tabell3[[#All],[Næringskode]],1,0)),P645,""))</f>
        <v/>
      </c>
      <c r="T645" s="120" t="str">
        <f>IF(OR(S645="",S645=0),"",IF(ISERROR(VLOOKUP(S645+0,Tabell8[[#All],[Hovedtype sikkerhet (kategori 1 – 6)]],1,0)),S645,""))</f>
        <v/>
      </c>
      <c r="W645" s="120" t="str">
        <f>IF(OR(V645="",V645=0),"",IF(ISERROR(VLOOKUP(V645+0,Tabell10[[#All],[Segment næringseiendomsengasjementer]],1,0)),V645,""))</f>
        <v/>
      </c>
      <c r="Z645" s="120" t="str">
        <f>IF(OR(Y645="",Y645=0),"",IF(ISERROR(VLOOKUP(Y645+0,Tabell11[[#All],[SMB rabatt]],1,0)),Y645,""))</f>
        <v/>
      </c>
      <c r="AC645" s="120" t="str">
        <f>IF(OR(AB645="",AB645=0),"",IF(ISERROR(VLOOKUP(AB645+0,Tabell12[[#All],[Størrelsesparameter]],1,0)),AB645,""))</f>
        <v/>
      </c>
    </row>
    <row r="646" spans="3:29" ht="14.5">
      <c r="C646" s="8">
        <v>47520</v>
      </c>
      <c r="D646" s="8"/>
      <c r="E646" s="8"/>
      <c r="F646" s="8"/>
      <c r="G646" s="8"/>
      <c r="H646" s="8"/>
      <c r="I646" s="8"/>
      <c r="J646" s="8"/>
      <c r="K646" s="8"/>
      <c r="Q646" s="120" t="str">
        <f>IF(OR(P646="",P646=0),"",IF(ISERROR(VLOOKUP(P646+0,Tabell3[[#All],[Næringskode]],1,0)),P646,""))</f>
        <v/>
      </c>
      <c r="T646" s="120" t="str">
        <f>IF(OR(S646="",S646=0),"",IF(ISERROR(VLOOKUP(S646+0,Tabell8[[#All],[Hovedtype sikkerhet (kategori 1 – 6)]],1,0)),S646,""))</f>
        <v/>
      </c>
      <c r="W646" s="120" t="str">
        <f>IF(OR(V646="",V646=0),"",IF(ISERROR(VLOOKUP(V646+0,Tabell10[[#All],[Segment næringseiendomsengasjementer]],1,0)),V646,""))</f>
        <v/>
      </c>
      <c r="Z646" s="120" t="str">
        <f>IF(OR(Y646="",Y646=0),"",IF(ISERROR(VLOOKUP(Y646+0,Tabell11[[#All],[SMB rabatt]],1,0)),Y646,""))</f>
        <v/>
      </c>
      <c r="AC646" s="120" t="str">
        <f>IF(OR(AB646="",AB646=0),"",IF(ISERROR(VLOOKUP(AB646+0,Tabell12[[#All],[Størrelsesparameter]],1,0)),AB646,""))</f>
        <v/>
      </c>
    </row>
    <row r="647" spans="3:29" ht="14.5">
      <c r="C647" s="8">
        <v>47520</v>
      </c>
      <c r="D647" s="8"/>
      <c r="E647" s="8"/>
      <c r="F647" s="8"/>
      <c r="G647" s="8"/>
      <c r="H647" s="8"/>
      <c r="I647" s="8"/>
      <c r="J647" s="8"/>
      <c r="K647" s="8"/>
      <c r="Q647" s="120" t="str">
        <f>IF(OR(P647="",P647=0),"",IF(ISERROR(VLOOKUP(P647+0,Tabell3[[#All],[Næringskode]],1,0)),P647,""))</f>
        <v/>
      </c>
      <c r="T647" s="120" t="str">
        <f>IF(OR(S647="",S647=0),"",IF(ISERROR(VLOOKUP(S647+0,Tabell8[[#All],[Hovedtype sikkerhet (kategori 1 – 6)]],1,0)),S647,""))</f>
        <v/>
      </c>
      <c r="W647" s="120" t="str">
        <f>IF(OR(V647="",V647=0),"",IF(ISERROR(VLOOKUP(V647+0,Tabell10[[#All],[Segment næringseiendomsengasjementer]],1,0)),V647,""))</f>
        <v/>
      </c>
      <c r="Z647" s="120" t="str">
        <f>IF(OR(Y647="",Y647=0),"",IF(ISERROR(VLOOKUP(Y647+0,Tabell11[[#All],[SMB rabatt]],1,0)),Y647,""))</f>
        <v/>
      </c>
      <c r="AC647" s="120" t="str">
        <f>IF(OR(AB647="",AB647=0),"",IF(ISERROR(VLOOKUP(AB647+0,Tabell12[[#All],[Størrelsesparameter]],1,0)),AB647,""))</f>
        <v/>
      </c>
    </row>
    <row r="648" spans="3:29" ht="14.5">
      <c r="C648" s="8">
        <v>47530</v>
      </c>
      <c r="D648" s="8"/>
      <c r="E648" s="8"/>
      <c r="F648" s="8"/>
      <c r="G648" s="8"/>
      <c r="H648" s="8"/>
      <c r="I648" s="8"/>
      <c r="J648" s="8"/>
      <c r="K648" s="8"/>
      <c r="Q648" s="120" t="str">
        <f>IF(OR(P648="",P648=0),"",IF(ISERROR(VLOOKUP(P648+0,Tabell3[[#All],[Næringskode]],1,0)),P648,""))</f>
        <v/>
      </c>
      <c r="T648" s="120" t="str">
        <f>IF(OR(S648="",S648=0),"",IF(ISERROR(VLOOKUP(S648+0,Tabell8[[#All],[Hovedtype sikkerhet (kategori 1 – 6)]],1,0)),S648,""))</f>
        <v/>
      </c>
      <c r="W648" s="120" t="str">
        <f>IF(OR(V648="",V648=0),"",IF(ISERROR(VLOOKUP(V648+0,Tabell10[[#All],[Segment næringseiendomsengasjementer]],1,0)),V648,""))</f>
        <v/>
      </c>
      <c r="Z648" s="120" t="str">
        <f>IF(OR(Y648="",Y648=0),"",IF(ISERROR(VLOOKUP(Y648+0,Tabell11[[#All],[SMB rabatt]],1,0)),Y648,""))</f>
        <v/>
      </c>
      <c r="AC648" s="120" t="str">
        <f>IF(OR(AB648="",AB648=0),"",IF(ISERROR(VLOOKUP(AB648+0,Tabell12[[#All],[Størrelsesparameter]],1,0)),AB648,""))</f>
        <v/>
      </c>
    </row>
    <row r="649" spans="3:29" ht="14.5">
      <c r="C649" s="8">
        <v>47530</v>
      </c>
      <c r="D649" s="8"/>
      <c r="E649" s="8"/>
      <c r="F649" s="8"/>
      <c r="G649" s="8"/>
      <c r="H649" s="8"/>
      <c r="I649" s="8"/>
      <c r="J649" s="8"/>
      <c r="K649" s="8"/>
      <c r="Q649" s="120" t="str">
        <f>IF(OR(P649="",P649=0),"",IF(ISERROR(VLOOKUP(P649+0,Tabell3[[#All],[Næringskode]],1,0)),P649,""))</f>
        <v/>
      </c>
      <c r="T649" s="120" t="str">
        <f>IF(OR(S649="",S649=0),"",IF(ISERROR(VLOOKUP(S649+0,Tabell8[[#All],[Hovedtype sikkerhet (kategori 1 – 6)]],1,0)),S649,""))</f>
        <v/>
      </c>
      <c r="W649" s="120" t="str">
        <f>IF(OR(V649="",V649=0),"",IF(ISERROR(VLOOKUP(V649+0,Tabell10[[#All],[Segment næringseiendomsengasjementer]],1,0)),V649,""))</f>
        <v/>
      </c>
      <c r="Z649" s="120" t="str">
        <f>IF(OR(Y649="",Y649=0),"",IF(ISERROR(VLOOKUP(Y649+0,Tabell11[[#All],[SMB rabatt]],1,0)),Y649,""))</f>
        <v/>
      </c>
      <c r="AC649" s="120" t="str">
        <f>IF(OR(AB649="",AB649=0),"",IF(ISERROR(VLOOKUP(AB649+0,Tabell12[[#All],[Størrelsesparameter]],1,0)),AB649,""))</f>
        <v/>
      </c>
    </row>
    <row r="650" spans="3:29" ht="14.5">
      <c r="C650" s="8">
        <v>47530</v>
      </c>
      <c r="D650" s="8"/>
      <c r="E650" s="8"/>
      <c r="F650" s="8"/>
      <c r="G650" s="8"/>
      <c r="H650" s="8"/>
      <c r="I650" s="8"/>
      <c r="J650" s="8"/>
      <c r="K650" s="8"/>
      <c r="Q650" s="120" t="str">
        <f>IF(OR(P650="",P650=0),"",IF(ISERROR(VLOOKUP(P650+0,Tabell3[[#All],[Næringskode]],1,0)),P650,""))</f>
        <v/>
      </c>
      <c r="T650" s="120" t="str">
        <f>IF(OR(S650="",S650=0),"",IF(ISERROR(VLOOKUP(S650+0,Tabell8[[#All],[Hovedtype sikkerhet (kategori 1 – 6)]],1,0)),S650,""))</f>
        <v/>
      </c>
      <c r="W650" s="120" t="str">
        <f>IF(OR(V650="",V650=0),"",IF(ISERROR(VLOOKUP(V650+0,Tabell10[[#All],[Segment næringseiendomsengasjementer]],1,0)),V650,""))</f>
        <v/>
      </c>
      <c r="Z650" s="120" t="str">
        <f>IF(OR(Y650="",Y650=0),"",IF(ISERROR(VLOOKUP(Y650+0,Tabell11[[#All],[SMB rabatt]],1,0)),Y650,""))</f>
        <v/>
      </c>
      <c r="AC650" s="120" t="str">
        <f>IF(OR(AB650="",AB650=0),"",IF(ISERROR(VLOOKUP(AB650+0,Tabell12[[#All],[Størrelsesparameter]],1,0)),AB650,""))</f>
        <v/>
      </c>
    </row>
    <row r="651" spans="3:29" ht="14.5">
      <c r="C651" s="8">
        <v>47530</v>
      </c>
      <c r="D651" s="8"/>
      <c r="E651" s="8"/>
      <c r="F651" s="8"/>
      <c r="G651" s="8"/>
      <c r="H651" s="8"/>
      <c r="I651" s="8"/>
      <c r="J651" s="8"/>
      <c r="K651" s="8"/>
      <c r="Q651" s="120" t="str">
        <f>IF(OR(P651="",P651=0),"",IF(ISERROR(VLOOKUP(P651+0,Tabell3[[#All],[Næringskode]],1,0)),P651,""))</f>
        <v/>
      </c>
      <c r="T651" s="120" t="str">
        <f>IF(OR(S651="",S651=0),"",IF(ISERROR(VLOOKUP(S651+0,Tabell8[[#All],[Hovedtype sikkerhet (kategori 1 – 6)]],1,0)),S651,""))</f>
        <v/>
      </c>
      <c r="W651" s="120" t="str">
        <f>IF(OR(V651="",V651=0),"",IF(ISERROR(VLOOKUP(V651+0,Tabell10[[#All],[Segment næringseiendomsengasjementer]],1,0)),V651,""))</f>
        <v/>
      </c>
      <c r="Z651" s="120" t="str">
        <f>IF(OR(Y651="",Y651=0),"",IF(ISERROR(VLOOKUP(Y651+0,Tabell11[[#All],[SMB rabatt]],1,0)),Y651,""))</f>
        <v/>
      </c>
      <c r="AC651" s="120" t="str">
        <f>IF(OR(AB651="",AB651=0),"",IF(ISERROR(VLOOKUP(AB651+0,Tabell12[[#All],[Størrelsesparameter]],1,0)),AB651,""))</f>
        <v/>
      </c>
    </row>
    <row r="652" spans="3:29" ht="14.5">
      <c r="C652" s="8">
        <v>47530</v>
      </c>
      <c r="D652" s="8"/>
      <c r="E652" s="8"/>
      <c r="F652" s="8"/>
      <c r="G652" s="8"/>
      <c r="H652" s="8"/>
      <c r="I652" s="8"/>
      <c r="J652" s="8"/>
      <c r="K652" s="8"/>
      <c r="Q652" s="120" t="str">
        <f>IF(OR(P652="",P652=0),"",IF(ISERROR(VLOOKUP(P652+0,Tabell3[[#All],[Næringskode]],1,0)),P652,""))</f>
        <v/>
      </c>
      <c r="T652" s="120" t="str">
        <f>IF(OR(S652="",S652=0),"",IF(ISERROR(VLOOKUP(S652+0,Tabell8[[#All],[Hovedtype sikkerhet (kategori 1 – 6)]],1,0)),S652,""))</f>
        <v/>
      </c>
      <c r="W652" s="120" t="str">
        <f>IF(OR(V652="",V652=0),"",IF(ISERROR(VLOOKUP(V652+0,Tabell10[[#All],[Segment næringseiendomsengasjementer]],1,0)),V652,""))</f>
        <v/>
      </c>
      <c r="Z652" s="120" t="str">
        <f>IF(OR(Y652="",Y652=0),"",IF(ISERROR(VLOOKUP(Y652+0,Tabell11[[#All],[SMB rabatt]],1,0)),Y652,""))</f>
        <v/>
      </c>
      <c r="AC652" s="120" t="str">
        <f>IF(OR(AB652="",AB652=0),"",IF(ISERROR(VLOOKUP(AB652+0,Tabell12[[#All],[Størrelsesparameter]],1,0)),AB652,""))</f>
        <v/>
      </c>
    </row>
    <row r="653" spans="3:29" ht="14.5">
      <c r="C653" s="8">
        <v>47530</v>
      </c>
      <c r="D653" s="8"/>
      <c r="E653" s="8"/>
      <c r="F653" s="8"/>
      <c r="G653" s="8"/>
      <c r="H653" s="8"/>
      <c r="I653" s="8"/>
      <c r="J653" s="8"/>
      <c r="K653" s="8"/>
      <c r="Q653" s="120" t="str">
        <f>IF(OR(P653="",P653=0),"",IF(ISERROR(VLOOKUP(P653+0,Tabell3[[#All],[Næringskode]],1,0)),P653,""))</f>
        <v/>
      </c>
      <c r="T653" s="120" t="str">
        <f>IF(OR(S653="",S653=0),"",IF(ISERROR(VLOOKUP(S653+0,Tabell8[[#All],[Hovedtype sikkerhet (kategori 1 – 6)]],1,0)),S653,""))</f>
        <v/>
      </c>
      <c r="W653" s="120" t="str">
        <f>IF(OR(V653="",V653=0),"",IF(ISERROR(VLOOKUP(V653+0,Tabell10[[#All],[Segment næringseiendomsengasjementer]],1,0)),V653,""))</f>
        <v/>
      </c>
      <c r="Z653" s="120" t="str">
        <f>IF(OR(Y653="",Y653=0),"",IF(ISERROR(VLOOKUP(Y653+0,Tabell11[[#All],[SMB rabatt]],1,0)),Y653,""))</f>
        <v/>
      </c>
      <c r="AC653" s="120" t="str">
        <f>IF(OR(AB653="",AB653=0),"",IF(ISERROR(VLOOKUP(AB653+0,Tabell12[[#All],[Størrelsesparameter]],1,0)),AB653,""))</f>
        <v/>
      </c>
    </row>
    <row r="654" spans="3:29" ht="14.5">
      <c r="C654" s="8">
        <v>47540</v>
      </c>
      <c r="D654" s="8"/>
      <c r="E654" s="8"/>
      <c r="F654" s="8"/>
      <c r="G654" s="8"/>
      <c r="H654" s="8"/>
      <c r="I654" s="8"/>
      <c r="J654" s="8"/>
      <c r="K654" s="8"/>
      <c r="Q654" s="120" t="str">
        <f>IF(OR(P654="",P654=0),"",IF(ISERROR(VLOOKUP(P654+0,Tabell3[[#All],[Næringskode]],1,0)),P654,""))</f>
        <v/>
      </c>
      <c r="T654" s="120" t="str">
        <f>IF(OR(S654="",S654=0),"",IF(ISERROR(VLOOKUP(S654+0,Tabell8[[#All],[Hovedtype sikkerhet (kategori 1 – 6)]],1,0)),S654,""))</f>
        <v/>
      </c>
      <c r="W654" s="120" t="str">
        <f>IF(OR(V654="",V654=0),"",IF(ISERROR(VLOOKUP(V654+0,Tabell10[[#All],[Segment næringseiendomsengasjementer]],1,0)),V654,""))</f>
        <v/>
      </c>
      <c r="Z654" s="120" t="str">
        <f>IF(OR(Y654="",Y654=0),"",IF(ISERROR(VLOOKUP(Y654+0,Tabell11[[#All],[SMB rabatt]],1,0)),Y654,""))</f>
        <v/>
      </c>
      <c r="AC654" s="120" t="str">
        <f>IF(OR(AB654="",AB654=0),"",IF(ISERROR(VLOOKUP(AB654+0,Tabell12[[#All],[Størrelsesparameter]],1,0)),AB654,""))</f>
        <v/>
      </c>
    </row>
    <row r="655" spans="3:29" ht="14.5">
      <c r="C655" s="8">
        <v>47540</v>
      </c>
      <c r="D655" s="8"/>
      <c r="E655" s="8"/>
      <c r="F655" s="8"/>
      <c r="G655" s="8"/>
      <c r="H655" s="8"/>
      <c r="I655" s="8"/>
      <c r="J655" s="8"/>
      <c r="K655" s="8"/>
      <c r="Q655" s="120" t="str">
        <f>IF(OR(P655="",P655=0),"",IF(ISERROR(VLOOKUP(P655+0,Tabell3[[#All],[Næringskode]],1,0)),P655,""))</f>
        <v/>
      </c>
      <c r="T655" s="120" t="str">
        <f>IF(OR(S655="",S655=0),"",IF(ISERROR(VLOOKUP(S655+0,Tabell8[[#All],[Hovedtype sikkerhet (kategori 1 – 6)]],1,0)),S655,""))</f>
        <v/>
      </c>
      <c r="W655" s="120" t="str">
        <f>IF(OR(V655="",V655=0),"",IF(ISERROR(VLOOKUP(V655+0,Tabell10[[#All],[Segment næringseiendomsengasjementer]],1,0)),V655,""))</f>
        <v/>
      </c>
      <c r="Z655" s="120" t="str">
        <f>IF(OR(Y655="",Y655=0),"",IF(ISERROR(VLOOKUP(Y655+0,Tabell11[[#All],[SMB rabatt]],1,0)),Y655,""))</f>
        <v/>
      </c>
      <c r="AC655" s="120" t="str">
        <f>IF(OR(AB655="",AB655=0),"",IF(ISERROR(VLOOKUP(AB655+0,Tabell12[[#All],[Størrelsesparameter]],1,0)),AB655,""))</f>
        <v/>
      </c>
    </row>
    <row r="656" spans="3:29" ht="14.5">
      <c r="C656" s="8">
        <v>47540</v>
      </c>
      <c r="D656" s="8"/>
      <c r="E656" s="8"/>
      <c r="F656" s="8"/>
      <c r="G656" s="8"/>
      <c r="H656" s="8"/>
      <c r="I656" s="8"/>
      <c r="J656" s="8"/>
      <c r="K656" s="8"/>
      <c r="Q656" s="120" t="str">
        <f>IF(OR(P656="",P656=0),"",IF(ISERROR(VLOOKUP(P656+0,Tabell3[[#All],[Næringskode]],1,0)),P656,""))</f>
        <v/>
      </c>
      <c r="T656" s="120" t="str">
        <f>IF(OR(S656="",S656=0),"",IF(ISERROR(VLOOKUP(S656+0,Tabell8[[#All],[Hovedtype sikkerhet (kategori 1 – 6)]],1,0)),S656,""))</f>
        <v/>
      </c>
      <c r="W656" s="120" t="str">
        <f>IF(OR(V656="",V656=0),"",IF(ISERROR(VLOOKUP(V656+0,Tabell10[[#All],[Segment næringseiendomsengasjementer]],1,0)),V656,""))</f>
        <v/>
      </c>
      <c r="Z656" s="120" t="str">
        <f>IF(OR(Y656="",Y656=0),"",IF(ISERROR(VLOOKUP(Y656+0,Tabell11[[#All],[SMB rabatt]],1,0)),Y656,""))</f>
        <v/>
      </c>
      <c r="AC656" s="120" t="str">
        <f>IF(OR(AB656="",AB656=0),"",IF(ISERROR(VLOOKUP(AB656+0,Tabell12[[#All],[Størrelsesparameter]],1,0)),AB656,""))</f>
        <v/>
      </c>
    </row>
    <row r="657" spans="3:29" ht="14.5">
      <c r="C657" s="8">
        <v>47540</v>
      </c>
      <c r="D657" s="8"/>
      <c r="E657" s="8"/>
      <c r="F657" s="8"/>
      <c r="G657" s="8"/>
      <c r="H657" s="8"/>
      <c r="I657" s="8"/>
      <c r="J657" s="8"/>
      <c r="K657" s="8"/>
      <c r="Q657" s="120" t="str">
        <f>IF(OR(P657="",P657=0),"",IF(ISERROR(VLOOKUP(P657+0,Tabell3[[#All],[Næringskode]],1,0)),P657,""))</f>
        <v/>
      </c>
      <c r="T657" s="120" t="str">
        <f>IF(OR(S657="",S657=0),"",IF(ISERROR(VLOOKUP(S657+0,Tabell8[[#All],[Hovedtype sikkerhet (kategori 1 – 6)]],1,0)),S657,""))</f>
        <v/>
      </c>
      <c r="W657" s="120" t="str">
        <f>IF(OR(V657="",V657=0),"",IF(ISERROR(VLOOKUP(V657+0,Tabell10[[#All],[Segment næringseiendomsengasjementer]],1,0)),V657,""))</f>
        <v/>
      </c>
      <c r="Z657" s="120" t="str">
        <f>IF(OR(Y657="",Y657=0),"",IF(ISERROR(VLOOKUP(Y657+0,Tabell11[[#All],[SMB rabatt]],1,0)),Y657,""))</f>
        <v/>
      </c>
      <c r="AC657" s="120" t="str">
        <f>IF(OR(AB657="",AB657=0),"",IF(ISERROR(VLOOKUP(AB657+0,Tabell12[[#All],[Størrelsesparameter]],1,0)),AB657,""))</f>
        <v/>
      </c>
    </row>
    <row r="658" spans="3:29" ht="14.5">
      <c r="C658" s="8">
        <v>47551</v>
      </c>
      <c r="D658" s="8"/>
      <c r="E658" s="8"/>
      <c r="F658" s="8"/>
      <c r="G658" s="8"/>
      <c r="H658" s="8"/>
      <c r="I658" s="8"/>
      <c r="J658" s="8"/>
      <c r="K658" s="8"/>
      <c r="Q658" s="120" t="str">
        <f>IF(OR(P658="",P658=0),"",IF(ISERROR(VLOOKUP(P658+0,Tabell3[[#All],[Næringskode]],1,0)),P658,""))</f>
        <v/>
      </c>
      <c r="T658" s="120" t="str">
        <f>IF(OR(S658="",S658=0),"",IF(ISERROR(VLOOKUP(S658+0,Tabell8[[#All],[Hovedtype sikkerhet (kategori 1 – 6)]],1,0)),S658,""))</f>
        <v/>
      </c>
      <c r="W658" s="120" t="str">
        <f>IF(OR(V658="",V658=0),"",IF(ISERROR(VLOOKUP(V658+0,Tabell10[[#All],[Segment næringseiendomsengasjementer]],1,0)),V658,""))</f>
        <v/>
      </c>
      <c r="Z658" s="120" t="str">
        <f>IF(OR(Y658="",Y658=0),"",IF(ISERROR(VLOOKUP(Y658+0,Tabell11[[#All],[SMB rabatt]],1,0)),Y658,""))</f>
        <v/>
      </c>
      <c r="AC658" s="120" t="str">
        <f>IF(OR(AB658="",AB658=0),"",IF(ISERROR(VLOOKUP(AB658+0,Tabell12[[#All],[Størrelsesparameter]],1,0)),AB658,""))</f>
        <v/>
      </c>
    </row>
    <row r="659" spans="3:29" ht="14.5">
      <c r="C659" s="8">
        <v>47551</v>
      </c>
      <c r="D659" s="8"/>
      <c r="E659" s="8"/>
      <c r="F659" s="8"/>
      <c r="G659" s="8"/>
      <c r="H659" s="8"/>
      <c r="I659" s="8"/>
      <c r="J659" s="8"/>
      <c r="K659" s="8"/>
      <c r="Q659" s="120" t="str">
        <f>IF(OR(P659="",P659=0),"",IF(ISERROR(VLOOKUP(P659+0,Tabell3[[#All],[Næringskode]],1,0)),P659,""))</f>
        <v/>
      </c>
      <c r="T659" s="120" t="str">
        <f>IF(OR(S659="",S659=0),"",IF(ISERROR(VLOOKUP(S659+0,Tabell8[[#All],[Hovedtype sikkerhet (kategori 1 – 6)]],1,0)),S659,""))</f>
        <v/>
      </c>
      <c r="W659" s="120" t="str">
        <f>IF(OR(V659="",V659=0),"",IF(ISERROR(VLOOKUP(V659+0,Tabell10[[#All],[Segment næringseiendomsengasjementer]],1,0)),V659,""))</f>
        <v/>
      </c>
      <c r="Z659" s="120" t="str">
        <f>IF(OR(Y659="",Y659=0),"",IF(ISERROR(VLOOKUP(Y659+0,Tabell11[[#All],[SMB rabatt]],1,0)),Y659,""))</f>
        <v/>
      </c>
      <c r="AC659" s="120" t="str">
        <f>IF(OR(AB659="",AB659=0),"",IF(ISERROR(VLOOKUP(AB659+0,Tabell12[[#All],[Størrelsesparameter]],1,0)),AB659,""))</f>
        <v/>
      </c>
    </row>
    <row r="660" spans="3:29" ht="14.5">
      <c r="C660" s="8">
        <v>47551</v>
      </c>
      <c r="D660" s="8"/>
      <c r="E660" s="8"/>
      <c r="F660" s="8"/>
      <c r="G660" s="8"/>
      <c r="H660" s="8"/>
      <c r="I660" s="8"/>
      <c r="J660" s="8"/>
      <c r="K660" s="8"/>
      <c r="Q660" s="120" t="str">
        <f>IF(OR(P660="",P660=0),"",IF(ISERROR(VLOOKUP(P660+0,Tabell3[[#All],[Næringskode]],1,0)),P660,""))</f>
        <v/>
      </c>
      <c r="T660" s="120" t="str">
        <f>IF(OR(S660="",S660=0),"",IF(ISERROR(VLOOKUP(S660+0,Tabell8[[#All],[Hovedtype sikkerhet (kategori 1 – 6)]],1,0)),S660,""))</f>
        <v/>
      </c>
      <c r="W660" s="120" t="str">
        <f>IF(OR(V660="",V660=0),"",IF(ISERROR(VLOOKUP(V660+0,Tabell10[[#All],[Segment næringseiendomsengasjementer]],1,0)),V660,""))</f>
        <v/>
      </c>
      <c r="Z660" s="120" t="str">
        <f>IF(OR(Y660="",Y660=0),"",IF(ISERROR(VLOOKUP(Y660+0,Tabell11[[#All],[SMB rabatt]],1,0)),Y660,""))</f>
        <v/>
      </c>
      <c r="AC660" s="120" t="str">
        <f>IF(OR(AB660="",AB660=0),"",IF(ISERROR(VLOOKUP(AB660+0,Tabell12[[#All],[Størrelsesparameter]],1,0)),AB660,""))</f>
        <v/>
      </c>
    </row>
    <row r="661" spans="3:29" ht="14.5">
      <c r="C661" s="8">
        <v>47551</v>
      </c>
      <c r="D661" s="8"/>
      <c r="E661" s="8"/>
      <c r="F661" s="8"/>
      <c r="G661" s="8"/>
      <c r="H661" s="8"/>
      <c r="I661" s="8"/>
      <c r="J661" s="8"/>
      <c r="K661" s="8"/>
      <c r="Q661" s="120" t="str">
        <f>IF(OR(P661="",P661=0),"",IF(ISERROR(VLOOKUP(P661+0,Tabell3[[#All],[Næringskode]],1,0)),P661,""))</f>
        <v/>
      </c>
      <c r="T661" s="120" t="str">
        <f>IF(OR(S661="",S661=0),"",IF(ISERROR(VLOOKUP(S661+0,Tabell8[[#All],[Hovedtype sikkerhet (kategori 1 – 6)]],1,0)),S661,""))</f>
        <v/>
      </c>
      <c r="W661" s="120" t="str">
        <f>IF(OR(V661="",V661=0),"",IF(ISERROR(VLOOKUP(V661+0,Tabell10[[#All],[Segment næringseiendomsengasjementer]],1,0)),V661,""))</f>
        <v/>
      </c>
      <c r="Z661" s="120" t="str">
        <f>IF(OR(Y661="",Y661=0),"",IF(ISERROR(VLOOKUP(Y661+0,Tabell11[[#All],[SMB rabatt]],1,0)),Y661,""))</f>
        <v/>
      </c>
      <c r="AC661" s="120" t="str">
        <f>IF(OR(AB661="",AB661=0),"",IF(ISERROR(VLOOKUP(AB661+0,Tabell12[[#All],[Størrelsesparameter]],1,0)),AB661,""))</f>
        <v/>
      </c>
    </row>
    <row r="662" spans="3:29" ht="14.5">
      <c r="C662" s="8">
        <v>47552</v>
      </c>
      <c r="D662" s="8"/>
      <c r="E662" s="8"/>
      <c r="F662" s="8"/>
      <c r="G662" s="8"/>
      <c r="H662" s="8"/>
      <c r="I662" s="8"/>
      <c r="J662" s="8"/>
      <c r="K662" s="8"/>
      <c r="Q662" s="120" t="str">
        <f>IF(OR(P662="",P662=0),"",IF(ISERROR(VLOOKUP(P662+0,Tabell3[[#All],[Næringskode]],1,0)),P662,""))</f>
        <v/>
      </c>
      <c r="T662" s="120" t="str">
        <f>IF(OR(S662="",S662=0),"",IF(ISERROR(VLOOKUP(S662+0,Tabell8[[#All],[Hovedtype sikkerhet (kategori 1 – 6)]],1,0)),S662,""))</f>
        <v/>
      </c>
      <c r="W662" s="120" t="str">
        <f>IF(OR(V662="",V662=0),"",IF(ISERROR(VLOOKUP(V662+0,Tabell10[[#All],[Segment næringseiendomsengasjementer]],1,0)),V662,""))</f>
        <v/>
      </c>
      <c r="Z662" s="120" t="str">
        <f>IF(OR(Y662="",Y662=0),"",IF(ISERROR(VLOOKUP(Y662+0,Tabell11[[#All],[SMB rabatt]],1,0)),Y662,""))</f>
        <v/>
      </c>
      <c r="AC662" s="120" t="str">
        <f>IF(OR(AB662="",AB662=0),"",IF(ISERROR(VLOOKUP(AB662+0,Tabell12[[#All],[Størrelsesparameter]],1,0)),AB662,""))</f>
        <v/>
      </c>
    </row>
    <row r="663" spans="3:29" ht="14.5">
      <c r="C663" s="8">
        <v>47552</v>
      </c>
      <c r="D663" s="8"/>
      <c r="E663" s="8"/>
      <c r="F663" s="8"/>
      <c r="G663" s="8"/>
      <c r="H663" s="8"/>
      <c r="I663" s="8"/>
      <c r="J663" s="8"/>
      <c r="K663" s="8"/>
      <c r="Q663" s="120" t="str">
        <f>IF(OR(P663="",P663=0),"",IF(ISERROR(VLOOKUP(P663+0,Tabell3[[#All],[Næringskode]],1,0)),P663,""))</f>
        <v/>
      </c>
      <c r="T663" s="120" t="str">
        <f>IF(OR(S663="",S663=0),"",IF(ISERROR(VLOOKUP(S663+0,Tabell8[[#All],[Hovedtype sikkerhet (kategori 1 – 6)]],1,0)),S663,""))</f>
        <v/>
      </c>
      <c r="W663" s="120" t="str">
        <f>IF(OR(V663="",V663=0),"",IF(ISERROR(VLOOKUP(V663+0,Tabell10[[#All],[Segment næringseiendomsengasjementer]],1,0)),V663,""))</f>
        <v/>
      </c>
      <c r="Z663" s="120" t="str">
        <f>IF(OR(Y663="",Y663=0),"",IF(ISERROR(VLOOKUP(Y663+0,Tabell11[[#All],[SMB rabatt]],1,0)),Y663,""))</f>
        <v/>
      </c>
      <c r="AC663" s="120" t="str">
        <f>IF(OR(AB663="",AB663=0),"",IF(ISERROR(VLOOKUP(AB663+0,Tabell12[[#All],[Størrelsesparameter]],1,0)),AB663,""))</f>
        <v/>
      </c>
    </row>
    <row r="664" spans="3:29" ht="14.5">
      <c r="C664" s="8">
        <v>47552</v>
      </c>
      <c r="D664" s="8"/>
      <c r="E664" s="8"/>
      <c r="F664" s="8"/>
      <c r="G664" s="8"/>
      <c r="H664" s="8"/>
      <c r="I664" s="8"/>
      <c r="J664" s="8"/>
      <c r="K664" s="8"/>
      <c r="Q664" s="120" t="str">
        <f>IF(OR(P664="",P664=0),"",IF(ISERROR(VLOOKUP(P664+0,Tabell3[[#All],[Næringskode]],1,0)),P664,""))</f>
        <v/>
      </c>
      <c r="T664" s="120" t="str">
        <f>IF(OR(S664="",S664=0),"",IF(ISERROR(VLOOKUP(S664+0,Tabell8[[#All],[Hovedtype sikkerhet (kategori 1 – 6)]],1,0)),S664,""))</f>
        <v/>
      </c>
      <c r="W664" s="120" t="str">
        <f>IF(OR(V664="",V664=0),"",IF(ISERROR(VLOOKUP(V664+0,Tabell10[[#All],[Segment næringseiendomsengasjementer]],1,0)),V664,""))</f>
        <v/>
      </c>
      <c r="Z664" s="120" t="str">
        <f>IF(OR(Y664="",Y664=0),"",IF(ISERROR(VLOOKUP(Y664+0,Tabell11[[#All],[SMB rabatt]],1,0)),Y664,""))</f>
        <v/>
      </c>
      <c r="AC664" s="120" t="str">
        <f>IF(OR(AB664="",AB664=0),"",IF(ISERROR(VLOOKUP(AB664+0,Tabell12[[#All],[Størrelsesparameter]],1,0)),AB664,""))</f>
        <v/>
      </c>
    </row>
    <row r="665" spans="3:29" ht="14.5">
      <c r="C665" s="8">
        <v>47552</v>
      </c>
      <c r="D665" s="8"/>
      <c r="E665" s="8"/>
      <c r="F665" s="8"/>
      <c r="G665" s="8"/>
      <c r="H665" s="8"/>
      <c r="I665" s="8"/>
      <c r="J665" s="8"/>
      <c r="K665" s="8"/>
      <c r="Q665" s="120" t="str">
        <f>IF(OR(P665="",P665=0),"",IF(ISERROR(VLOOKUP(P665+0,Tabell3[[#All],[Næringskode]],1,0)),P665,""))</f>
        <v/>
      </c>
      <c r="T665" s="120" t="str">
        <f>IF(OR(S665="",S665=0),"",IF(ISERROR(VLOOKUP(S665+0,Tabell8[[#All],[Hovedtype sikkerhet (kategori 1 – 6)]],1,0)),S665,""))</f>
        <v/>
      </c>
      <c r="W665" s="120" t="str">
        <f>IF(OR(V665="",V665=0),"",IF(ISERROR(VLOOKUP(V665+0,Tabell10[[#All],[Segment næringseiendomsengasjementer]],1,0)),V665,""))</f>
        <v/>
      </c>
      <c r="Z665" s="120" t="str">
        <f>IF(OR(Y665="",Y665=0),"",IF(ISERROR(VLOOKUP(Y665+0,Tabell11[[#All],[SMB rabatt]],1,0)),Y665,""))</f>
        <v/>
      </c>
      <c r="AC665" s="120" t="str">
        <f>IF(OR(AB665="",AB665=0),"",IF(ISERROR(VLOOKUP(AB665+0,Tabell12[[#All],[Størrelsesparameter]],1,0)),AB665,""))</f>
        <v/>
      </c>
    </row>
    <row r="666" spans="3:29" ht="14.5">
      <c r="C666" s="8">
        <v>47553</v>
      </c>
      <c r="D666" s="8"/>
      <c r="E666" s="8"/>
      <c r="F666" s="8"/>
      <c r="G666" s="8"/>
      <c r="H666" s="8"/>
      <c r="I666" s="8"/>
      <c r="J666" s="8"/>
      <c r="K666" s="8"/>
      <c r="Q666" s="120" t="str">
        <f>IF(OR(P666="",P666=0),"",IF(ISERROR(VLOOKUP(P666+0,Tabell3[[#All],[Næringskode]],1,0)),P666,""))</f>
        <v/>
      </c>
      <c r="T666" s="120" t="str">
        <f>IF(OR(S666="",S666=0),"",IF(ISERROR(VLOOKUP(S666+0,Tabell8[[#All],[Hovedtype sikkerhet (kategori 1 – 6)]],1,0)),S666,""))</f>
        <v/>
      </c>
      <c r="W666" s="120" t="str">
        <f>IF(OR(V666="",V666=0),"",IF(ISERROR(VLOOKUP(V666+0,Tabell10[[#All],[Segment næringseiendomsengasjementer]],1,0)),V666,""))</f>
        <v/>
      </c>
      <c r="Z666" s="120" t="str">
        <f>IF(OR(Y666="",Y666=0),"",IF(ISERROR(VLOOKUP(Y666+0,Tabell11[[#All],[SMB rabatt]],1,0)),Y666,""))</f>
        <v/>
      </c>
      <c r="AC666" s="120" t="str">
        <f>IF(OR(AB666="",AB666=0),"",IF(ISERROR(VLOOKUP(AB666+0,Tabell12[[#All],[Størrelsesparameter]],1,0)),AB666,""))</f>
        <v/>
      </c>
    </row>
    <row r="667" spans="3:29" ht="14.5">
      <c r="C667" s="8">
        <v>47553</v>
      </c>
      <c r="D667" s="8"/>
      <c r="E667" s="8"/>
      <c r="F667" s="8"/>
      <c r="G667" s="8"/>
      <c r="H667" s="8"/>
      <c r="I667" s="8"/>
      <c r="J667" s="8"/>
      <c r="K667" s="8"/>
      <c r="Q667" s="120" t="str">
        <f>IF(OR(P667="",P667=0),"",IF(ISERROR(VLOOKUP(P667+0,Tabell3[[#All],[Næringskode]],1,0)),P667,""))</f>
        <v/>
      </c>
      <c r="T667" s="120" t="str">
        <f>IF(OR(S667="",S667=0),"",IF(ISERROR(VLOOKUP(S667+0,Tabell8[[#All],[Hovedtype sikkerhet (kategori 1 – 6)]],1,0)),S667,""))</f>
        <v/>
      </c>
      <c r="W667" s="120" t="str">
        <f>IF(OR(V667="",V667=0),"",IF(ISERROR(VLOOKUP(V667+0,Tabell10[[#All],[Segment næringseiendomsengasjementer]],1,0)),V667,""))</f>
        <v/>
      </c>
      <c r="Z667" s="120" t="str">
        <f>IF(OR(Y667="",Y667=0),"",IF(ISERROR(VLOOKUP(Y667+0,Tabell11[[#All],[SMB rabatt]],1,0)),Y667,""))</f>
        <v/>
      </c>
      <c r="AC667" s="120" t="str">
        <f>IF(OR(AB667="",AB667=0),"",IF(ISERROR(VLOOKUP(AB667+0,Tabell12[[#All],[Størrelsesparameter]],1,0)),AB667,""))</f>
        <v/>
      </c>
    </row>
    <row r="668" spans="3:29" ht="14.5">
      <c r="C668" s="8">
        <v>47553</v>
      </c>
      <c r="D668" s="8"/>
      <c r="E668" s="8"/>
      <c r="F668" s="8"/>
      <c r="G668" s="8"/>
      <c r="H668" s="8"/>
      <c r="I668" s="8"/>
      <c r="J668" s="8"/>
      <c r="K668" s="8"/>
      <c r="Q668" s="120" t="str">
        <f>IF(OR(P668="",P668=0),"",IF(ISERROR(VLOOKUP(P668+0,Tabell3[[#All],[Næringskode]],1,0)),P668,""))</f>
        <v/>
      </c>
      <c r="T668" s="120" t="str">
        <f>IF(OR(S668="",S668=0),"",IF(ISERROR(VLOOKUP(S668+0,Tabell8[[#All],[Hovedtype sikkerhet (kategori 1 – 6)]],1,0)),S668,""))</f>
        <v/>
      </c>
      <c r="W668" s="120" t="str">
        <f>IF(OR(V668="",V668=0),"",IF(ISERROR(VLOOKUP(V668+0,Tabell10[[#All],[Segment næringseiendomsengasjementer]],1,0)),V668,""))</f>
        <v/>
      </c>
      <c r="Z668" s="120" t="str">
        <f>IF(OR(Y668="",Y668=0),"",IF(ISERROR(VLOOKUP(Y668+0,Tabell11[[#All],[SMB rabatt]],1,0)),Y668,""))</f>
        <v/>
      </c>
      <c r="AC668" s="120" t="str">
        <f>IF(OR(AB668="",AB668=0),"",IF(ISERROR(VLOOKUP(AB668+0,Tabell12[[#All],[Størrelsesparameter]],1,0)),AB668,""))</f>
        <v/>
      </c>
    </row>
    <row r="669" spans="3:29" ht="14.5">
      <c r="C669" s="8">
        <v>47553</v>
      </c>
      <c r="D669" s="8"/>
      <c r="E669" s="8"/>
      <c r="F669" s="8"/>
      <c r="G669" s="8"/>
      <c r="H669" s="8"/>
      <c r="I669" s="8"/>
      <c r="J669" s="8"/>
      <c r="K669" s="8"/>
      <c r="Q669" s="120" t="str">
        <f>IF(OR(P669="",P669=0),"",IF(ISERROR(VLOOKUP(P669+0,Tabell3[[#All],[Næringskode]],1,0)),P669,""))</f>
        <v/>
      </c>
      <c r="T669" s="120" t="str">
        <f>IF(OR(S669="",S669=0),"",IF(ISERROR(VLOOKUP(S669+0,Tabell8[[#All],[Hovedtype sikkerhet (kategori 1 – 6)]],1,0)),S669,""))</f>
        <v/>
      </c>
      <c r="W669" s="120" t="str">
        <f>IF(OR(V669="",V669=0),"",IF(ISERROR(VLOOKUP(V669+0,Tabell10[[#All],[Segment næringseiendomsengasjementer]],1,0)),V669,""))</f>
        <v/>
      </c>
      <c r="Z669" s="120" t="str">
        <f>IF(OR(Y669="",Y669=0),"",IF(ISERROR(VLOOKUP(Y669+0,Tabell11[[#All],[SMB rabatt]],1,0)),Y669,""))</f>
        <v/>
      </c>
      <c r="AC669" s="120" t="str">
        <f>IF(OR(AB669="",AB669=0),"",IF(ISERROR(VLOOKUP(AB669+0,Tabell12[[#All],[Størrelsesparameter]],1,0)),AB669,""))</f>
        <v/>
      </c>
    </row>
    <row r="670" spans="3:29" ht="14.5">
      <c r="C670" s="8">
        <v>47559</v>
      </c>
      <c r="D670" s="8"/>
      <c r="E670" s="8"/>
      <c r="F670" s="8"/>
      <c r="G670" s="8"/>
      <c r="H670" s="8"/>
      <c r="I670" s="8"/>
      <c r="J670" s="8"/>
      <c r="K670" s="8"/>
      <c r="Q670" s="120" t="str">
        <f>IF(OR(P670="",P670=0),"",IF(ISERROR(VLOOKUP(P670+0,Tabell3[[#All],[Næringskode]],1,0)),P670,""))</f>
        <v/>
      </c>
      <c r="T670" s="120" t="str">
        <f>IF(OR(S670="",S670=0),"",IF(ISERROR(VLOOKUP(S670+0,Tabell8[[#All],[Hovedtype sikkerhet (kategori 1 – 6)]],1,0)),S670,""))</f>
        <v/>
      </c>
      <c r="W670" s="120" t="str">
        <f>IF(OR(V670="",V670=0),"",IF(ISERROR(VLOOKUP(V670+0,Tabell10[[#All],[Segment næringseiendomsengasjementer]],1,0)),V670,""))</f>
        <v/>
      </c>
      <c r="Z670" s="120" t="str">
        <f>IF(OR(Y670="",Y670=0),"",IF(ISERROR(VLOOKUP(Y670+0,Tabell11[[#All],[SMB rabatt]],1,0)),Y670,""))</f>
        <v/>
      </c>
      <c r="AC670" s="120" t="str">
        <f>IF(OR(AB670="",AB670=0),"",IF(ISERROR(VLOOKUP(AB670+0,Tabell12[[#All],[Størrelsesparameter]],1,0)),AB670,""))</f>
        <v/>
      </c>
    </row>
    <row r="671" spans="3:29" ht="14.5">
      <c r="C671" s="8">
        <v>47559</v>
      </c>
      <c r="D671" s="8"/>
      <c r="E671" s="8"/>
      <c r="F671" s="8"/>
      <c r="G671" s="8"/>
      <c r="H671" s="8"/>
      <c r="I671" s="8"/>
      <c r="J671" s="8"/>
      <c r="K671" s="8"/>
      <c r="Q671" s="120" t="str">
        <f>IF(OR(P671="",P671=0),"",IF(ISERROR(VLOOKUP(P671+0,Tabell3[[#All],[Næringskode]],1,0)),P671,""))</f>
        <v/>
      </c>
      <c r="T671" s="120" t="str">
        <f>IF(OR(S671="",S671=0),"",IF(ISERROR(VLOOKUP(S671+0,Tabell8[[#All],[Hovedtype sikkerhet (kategori 1 – 6)]],1,0)),S671,""))</f>
        <v/>
      </c>
      <c r="W671" s="120" t="str">
        <f>IF(OR(V671="",V671=0),"",IF(ISERROR(VLOOKUP(V671+0,Tabell10[[#All],[Segment næringseiendomsengasjementer]],1,0)),V671,""))</f>
        <v/>
      </c>
      <c r="Z671" s="120" t="str">
        <f>IF(OR(Y671="",Y671=0),"",IF(ISERROR(VLOOKUP(Y671+0,Tabell11[[#All],[SMB rabatt]],1,0)),Y671,""))</f>
        <v/>
      </c>
      <c r="AC671" s="120" t="str">
        <f>IF(OR(AB671="",AB671=0),"",IF(ISERROR(VLOOKUP(AB671+0,Tabell12[[#All],[Størrelsesparameter]],1,0)),AB671,""))</f>
        <v/>
      </c>
    </row>
    <row r="672" spans="3:29" ht="14.5">
      <c r="C672" s="8">
        <v>47559</v>
      </c>
      <c r="D672" s="8"/>
      <c r="E672" s="8"/>
      <c r="F672" s="8"/>
      <c r="G672" s="8"/>
      <c r="H672" s="8"/>
      <c r="I672" s="8"/>
      <c r="J672" s="8"/>
      <c r="K672" s="8"/>
      <c r="Q672" s="120" t="str">
        <f>IF(OR(P672="",P672=0),"",IF(ISERROR(VLOOKUP(P672+0,Tabell3[[#All],[Næringskode]],1,0)),P672,""))</f>
        <v/>
      </c>
      <c r="T672" s="120" t="str">
        <f>IF(OR(S672="",S672=0),"",IF(ISERROR(VLOOKUP(S672+0,Tabell8[[#All],[Hovedtype sikkerhet (kategori 1 – 6)]],1,0)),S672,""))</f>
        <v/>
      </c>
      <c r="W672" s="120" t="str">
        <f>IF(OR(V672="",V672=0),"",IF(ISERROR(VLOOKUP(V672+0,Tabell10[[#All],[Segment næringseiendomsengasjementer]],1,0)),V672,""))</f>
        <v/>
      </c>
      <c r="Z672" s="120" t="str">
        <f>IF(OR(Y672="",Y672=0),"",IF(ISERROR(VLOOKUP(Y672+0,Tabell11[[#All],[SMB rabatt]],1,0)),Y672,""))</f>
        <v/>
      </c>
      <c r="AC672" s="120" t="str">
        <f>IF(OR(AB672="",AB672=0),"",IF(ISERROR(VLOOKUP(AB672+0,Tabell12[[#All],[Størrelsesparameter]],1,0)),AB672,""))</f>
        <v/>
      </c>
    </row>
    <row r="673" spans="3:29" ht="14.5">
      <c r="C673" s="8">
        <v>47559</v>
      </c>
      <c r="D673" s="8"/>
      <c r="E673" s="8"/>
      <c r="F673" s="8"/>
      <c r="G673" s="8"/>
      <c r="H673" s="8"/>
      <c r="I673" s="8"/>
      <c r="J673" s="8"/>
      <c r="K673" s="8"/>
      <c r="Q673" s="120" t="str">
        <f>IF(OR(P673="",P673=0),"",IF(ISERROR(VLOOKUP(P673+0,Tabell3[[#All],[Næringskode]],1,0)),P673,""))</f>
        <v/>
      </c>
      <c r="T673" s="120" t="str">
        <f>IF(OR(S673="",S673=0),"",IF(ISERROR(VLOOKUP(S673+0,Tabell8[[#All],[Hovedtype sikkerhet (kategori 1 – 6)]],1,0)),S673,""))</f>
        <v/>
      </c>
      <c r="W673" s="120" t="str">
        <f>IF(OR(V673="",V673=0),"",IF(ISERROR(VLOOKUP(V673+0,Tabell10[[#All],[Segment næringseiendomsengasjementer]],1,0)),V673,""))</f>
        <v/>
      </c>
      <c r="Z673" s="120" t="str">
        <f>IF(OR(Y673="",Y673=0),"",IF(ISERROR(VLOOKUP(Y673+0,Tabell11[[#All],[SMB rabatt]],1,0)),Y673,""))</f>
        <v/>
      </c>
      <c r="AC673" s="120" t="str">
        <f>IF(OR(AB673="",AB673=0),"",IF(ISERROR(VLOOKUP(AB673+0,Tabell12[[#All],[Størrelsesparameter]],1,0)),AB673,""))</f>
        <v/>
      </c>
    </row>
    <row r="674" spans="3:29" ht="14.5">
      <c r="C674" s="8">
        <v>47559</v>
      </c>
      <c r="D674" s="8"/>
      <c r="E674" s="8"/>
      <c r="F674" s="8"/>
      <c r="G674" s="8"/>
      <c r="H674" s="8"/>
      <c r="I674" s="8"/>
      <c r="J674" s="8"/>
      <c r="K674" s="8"/>
      <c r="Q674" s="120" t="str">
        <f>IF(OR(P674="",P674=0),"",IF(ISERROR(VLOOKUP(P674+0,Tabell3[[#All],[Næringskode]],1,0)),P674,""))</f>
        <v/>
      </c>
      <c r="T674" s="120" t="str">
        <f>IF(OR(S674="",S674=0),"",IF(ISERROR(VLOOKUP(S674+0,Tabell8[[#All],[Hovedtype sikkerhet (kategori 1 – 6)]],1,0)),S674,""))</f>
        <v/>
      </c>
      <c r="W674" s="120" t="str">
        <f>IF(OR(V674="",V674=0),"",IF(ISERROR(VLOOKUP(V674+0,Tabell10[[#All],[Segment næringseiendomsengasjementer]],1,0)),V674,""))</f>
        <v/>
      </c>
      <c r="Z674" s="120" t="str">
        <f>IF(OR(Y674="",Y674=0),"",IF(ISERROR(VLOOKUP(Y674+0,Tabell11[[#All],[SMB rabatt]],1,0)),Y674,""))</f>
        <v/>
      </c>
      <c r="AC674" s="120" t="str">
        <f>IF(OR(AB674="",AB674=0),"",IF(ISERROR(VLOOKUP(AB674+0,Tabell12[[#All],[Størrelsesparameter]],1,0)),AB674,""))</f>
        <v/>
      </c>
    </row>
    <row r="675" spans="3:29" ht="14.5">
      <c r="C675" s="8">
        <v>47610</v>
      </c>
      <c r="D675" s="8"/>
      <c r="E675" s="8"/>
      <c r="F675" s="8"/>
      <c r="G675" s="8"/>
      <c r="H675" s="8"/>
      <c r="I675" s="8"/>
      <c r="J675" s="8"/>
      <c r="K675" s="8"/>
      <c r="Q675" s="120" t="str">
        <f>IF(OR(P675="",P675=0),"",IF(ISERROR(VLOOKUP(P675+0,Tabell3[[#All],[Næringskode]],1,0)),P675,""))</f>
        <v/>
      </c>
      <c r="T675" s="120" t="str">
        <f>IF(OR(S675="",S675=0),"",IF(ISERROR(VLOOKUP(S675+0,Tabell8[[#All],[Hovedtype sikkerhet (kategori 1 – 6)]],1,0)),S675,""))</f>
        <v/>
      </c>
      <c r="W675" s="120" t="str">
        <f>IF(OR(V675="",V675=0),"",IF(ISERROR(VLOOKUP(V675+0,Tabell10[[#All],[Segment næringseiendomsengasjementer]],1,0)),V675,""))</f>
        <v/>
      </c>
      <c r="Z675" s="120" t="str">
        <f>IF(OR(Y675="",Y675=0),"",IF(ISERROR(VLOOKUP(Y675+0,Tabell11[[#All],[SMB rabatt]],1,0)),Y675,""))</f>
        <v/>
      </c>
      <c r="AC675" s="120" t="str">
        <f>IF(OR(AB675="",AB675=0),"",IF(ISERROR(VLOOKUP(AB675+0,Tabell12[[#All],[Størrelsesparameter]],1,0)),AB675,""))</f>
        <v/>
      </c>
    </row>
    <row r="676" spans="3:29" ht="14.5">
      <c r="C676" s="8">
        <v>47610</v>
      </c>
      <c r="D676" s="8"/>
      <c r="E676" s="8"/>
      <c r="F676" s="8"/>
      <c r="G676" s="8"/>
      <c r="H676" s="8"/>
      <c r="I676" s="8"/>
      <c r="J676" s="8"/>
      <c r="K676" s="8"/>
      <c r="Q676" s="120" t="str">
        <f>IF(OR(P676="",P676=0),"",IF(ISERROR(VLOOKUP(P676+0,Tabell3[[#All],[Næringskode]],1,0)),P676,""))</f>
        <v/>
      </c>
      <c r="T676" s="120" t="str">
        <f>IF(OR(S676="",S676=0),"",IF(ISERROR(VLOOKUP(S676+0,Tabell8[[#All],[Hovedtype sikkerhet (kategori 1 – 6)]],1,0)),S676,""))</f>
        <v/>
      </c>
      <c r="W676" s="120" t="str">
        <f>IF(OR(V676="",V676=0),"",IF(ISERROR(VLOOKUP(V676+0,Tabell10[[#All],[Segment næringseiendomsengasjementer]],1,0)),V676,""))</f>
        <v/>
      </c>
      <c r="Z676" s="120" t="str">
        <f>IF(OR(Y676="",Y676=0),"",IF(ISERROR(VLOOKUP(Y676+0,Tabell11[[#All],[SMB rabatt]],1,0)),Y676,""))</f>
        <v/>
      </c>
      <c r="AC676" s="120" t="str">
        <f>IF(OR(AB676="",AB676=0),"",IF(ISERROR(VLOOKUP(AB676+0,Tabell12[[#All],[Størrelsesparameter]],1,0)),AB676,""))</f>
        <v/>
      </c>
    </row>
    <row r="677" spans="3:29" ht="14.5">
      <c r="C677" s="8">
        <v>47610</v>
      </c>
      <c r="D677" s="8"/>
      <c r="E677" s="8"/>
      <c r="F677" s="8"/>
      <c r="G677" s="8"/>
      <c r="H677" s="8"/>
      <c r="I677" s="8"/>
      <c r="J677" s="8"/>
      <c r="K677" s="8"/>
      <c r="Q677" s="120" t="str">
        <f>IF(OR(P677="",P677=0),"",IF(ISERROR(VLOOKUP(P677+0,Tabell3[[#All],[Næringskode]],1,0)),P677,""))</f>
        <v/>
      </c>
      <c r="T677" s="120" t="str">
        <f>IF(OR(S677="",S677=0),"",IF(ISERROR(VLOOKUP(S677+0,Tabell8[[#All],[Hovedtype sikkerhet (kategori 1 – 6)]],1,0)),S677,""))</f>
        <v/>
      </c>
      <c r="W677" s="120" t="str">
        <f>IF(OR(V677="",V677=0),"",IF(ISERROR(VLOOKUP(V677+0,Tabell10[[#All],[Segment næringseiendomsengasjementer]],1,0)),V677,""))</f>
        <v/>
      </c>
      <c r="Z677" s="120" t="str">
        <f>IF(OR(Y677="",Y677=0),"",IF(ISERROR(VLOOKUP(Y677+0,Tabell11[[#All],[SMB rabatt]],1,0)),Y677,""))</f>
        <v/>
      </c>
      <c r="AC677" s="120" t="str">
        <f>IF(OR(AB677="",AB677=0),"",IF(ISERROR(VLOOKUP(AB677+0,Tabell12[[#All],[Størrelsesparameter]],1,0)),AB677,""))</f>
        <v/>
      </c>
    </row>
    <row r="678" spans="3:29" ht="14.5">
      <c r="C678" s="8">
        <v>47610</v>
      </c>
      <c r="D678" s="8"/>
      <c r="E678" s="8"/>
      <c r="F678" s="8"/>
      <c r="G678" s="8"/>
      <c r="H678" s="8"/>
      <c r="I678" s="8"/>
      <c r="J678" s="8"/>
      <c r="K678" s="8"/>
      <c r="Q678" s="120" t="str">
        <f>IF(OR(P678="",P678=0),"",IF(ISERROR(VLOOKUP(P678+0,Tabell3[[#All],[Næringskode]],1,0)),P678,""))</f>
        <v/>
      </c>
      <c r="T678" s="120" t="str">
        <f>IF(OR(S678="",S678=0),"",IF(ISERROR(VLOOKUP(S678+0,Tabell8[[#All],[Hovedtype sikkerhet (kategori 1 – 6)]],1,0)),S678,""))</f>
        <v/>
      </c>
      <c r="W678" s="120" t="str">
        <f>IF(OR(V678="",V678=0),"",IF(ISERROR(VLOOKUP(V678+0,Tabell10[[#All],[Segment næringseiendomsengasjementer]],1,0)),V678,""))</f>
        <v/>
      </c>
      <c r="Z678" s="120" t="str">
        <f>IF(OR(Y678="",Y678=0),"",IF(ISERROR(VLOOKUP(Y678+0,Tabell11[[#All],[SMB rabatt]],1,0)),Y678,""))</f>
        <v/>
      </c>
      <c r="AC678" s="120" t="str">
        <f>IF(OR(AB678="",AB678=0),"",IF(ISERROR(VLOOKUP(AB678+0,Tabell12[[#All],[Størrelsesparameter]],1,0)),AB678,""))</f>
        <v/>
      </c>
    </row>
    <row r="679" spans="3:29" ht="14.5">
      <c r="C679" s="8">
        <v>47620</v>
      </c>
      <c r="D679" s="8"/>
      <c r="E679" s="8"/>
      <c r="F679" s="8"/>
      <c r="G679" s="8"/>
      <c r="H679" s="8"/>
      <c r="I679" s="8"/>
      <c r="J679" s="8"/>
      <c r="K679" s="8"/>
      <c r="Q679" s="120" t="str">
        <f>IF(OR(P679="",P679=0),"",IF(ISERROR(VLOOKUP(P679+0,Tabell3[[#All],[Næringskode]],1,0)),P679,""))</f>
        <v/>
      </c>
      <c r="T679" s="120" t="str">
        <f>IF(OR(S679="",S679=0),"",IF(ISERROR(VLOOKUP(S679+0,Tabell8[[#All],[Hovedtype sikkerhet (kategori 1 – 6)]],1,0)),S679,""))</f>
        <v/>
      </c>
      <c r="W679" s="120" t="str">
        <f>IF(OR(V679="",V679=0),"",IF(ISERROR(VLOOKUP(V679+0,Tabell10[[#All],[Segment næringseiendomsengasjementer]],1,0)),V679,""))</f>
        <v/>
      </c>
      <c r="Z679" s="120" t="str">
        <f>IF(OR(Y679="",Y679=0),"",IF(ISERROR(VLOOKUP(Y679+0,Tabell11[[#All],[SMB rabatt]],1,0)),Y679,""))</f>
        <v/>
      </c>
      <c r="AC679" s="120" t="str">
        <f>IF(OR(AB679="",AB679=0),"",IF(ISERROR(VLOOKUP(AB679+0,Tabell12[[#All],[Størrelsesparameter]],1,0)),AB679,""))</f>
        <v/>
      </c>
    </row>
    <row r="680" spans="3:29" ht="14.5">
      <c r="C680" s="8">
        <v>47620</v>
      </c>
      <c r="D680" s="8"/>
      <c r="E680" s="8"/>
      <c r="F680" s="8"/>
      <c r="G680" s="8"/>
      <c r="H680" s="8"/>
      <c r="I680" s="8"/>
      <c r="J680" s="8"/>
      <c r="K680" s="8"/>
      <c r="Q680" s="120" t="str">
        <f>IF(OR(P680="",P680=0),"",IF(ISERROR(VLOOKUP(P680+0,Tabell3[[#All],[Næringskode]],1,0)),P680,""))</f>
        <v/>
      </c>
      <c r="T680" s="120" t="str">
        <f>IF(OR(S680="",S680=0),"",IF(ISERROR(VLOOKUP(S680+0,Tabell8[[#All],[Hovedtype sikkerhet (kategori 1 – 6)]],1,0)),S680,""))</f>
        <v/>
      </c>
      <c r="W680" s="120" t="str">
        <f>IF(OR(V680="",V680=0),"",IF(ISERROR(VLOOKUP(V680+0,Tabell10[[#All],[Segment næringseiendomsengasjementer]],1,0)),V680,""))</f>
        <v/>
      </c>
      <c r="Z680" s="120" t="str">
        <f>IF(OR(Y680="",Y680=0),"",IF(ISERROR(VLOOKUP(Y680+0,Tabell11[[#All],[SMB rabatt]],1,0)),Y680,""))</f>
        <v/>
      </c>
      <c r="AC680" s="120" t="str">
        <f>IF(OR(AB680="",AB680=0),"",IF(ISERROR(VLOOKUP(AB680+0,Tabell12[[#All],[Størrelsesparameter]],1,0)),AB680,""))</f>
        <v/>
      </c>
    </row>
    <row r="681" spans="3:29" ht="14.5">
      <c r="C681" s="8">
        <v>47620</v>
      </c>
      <c r="D681" s="8"/>
      <c r="E681" s="8"/>
      <c r="F681" s="8"/>
      <c r="G681" s="8"/>
      <c r="H681" s="8"/>
      <c r="I681" s="8"/>
      <c r="J681" s="8"/>
      <c r="K681" s="8"/>
      <c r="Q681" s="120" t="str">
        <f>IF(OR(P681="",P681=0),"",IF(ISERROR(VLOOKUP(P681+0,Tabell3[[#All],[Næringskode]],1,0)),P681,""))</f>
        <v/>
      </c>
      <c r="T681" s="120" t="str">
        <f>IF(OR(S681="",S681=0),"",IF(ISERROR(VLOOKUP(S681+0,Tabell8[[#All],[Hovedtype sikkerhet (kategori 1 – 6)]],1,0)),S681,""))</f>
        <v/>
      </c>
      <c r="W681" s="120" t="str">
        <f>IF(OR(V681="",V681=0),"",IF(ISERROR(VLOOKUP(V681+0,Tabell10[[#All],[Segment næringseiendomsengasjementer]],1,0)),V681,""))</f>
        <v/>
      </c>
      <c r="Z681" s="120" t="str">
        <f>IF(OR(Y681="",Y681=0),"",IF(ISERROR(VLOOKUP(Y681+0,Tabell11[[#All],[SMB rabatt]],1,0)),Y681,""))</f>
        <v/>
      </c>
      <c r="AC681" s="120" t="str">
        <f>IF(OR(AB681="",AB681=0),"",IF(ISERROR(VLOOKUP(AB681+0,Tabell12[[#All],[Størrelsesparameter]],1,0)),AB681,""))</f>
        <v/>
      </c>
    </row>
    <row r="682" spans="3:29" ht="14.5">
      <c r="C682" s="8">
        <v>47620</v>
      </c>
      <c r="D682" s="8"/>
      <c r="E682" s="8"/>
      <c r="F682" s="8"/>
      <c r="G682" s="8"/>
      <c r="H682" s="8"/>
      <c r="I682" s="8"/>
      <c r="J682" s="8"/>
      <c r="K682" s="8"/>
      <c r="Q682" s="120" t="str">
        <f>IF(OR(P682="",P682=0),"",IF(ISERROR(VLOOKUP(P682+0,Tabell3[[#All],[Næringskode]],1,0)),P682,""))</f>
        <v/>
      </c>
      <c r="T682" s="120" t="str">
        <f>IF(OR(S682="",S682=0),"",IF(ISERROR(VLOOKUP(S682+0,Tabell8[[#All],[Hovedtype sikkerhet (kategori 1 – 6)]],1,0)),S682,""))</f>
        <v/>
      </c>
      <c r="W682" s="120" t="str">
        <f>IF(OR(V682="",V682=0),"",IF(ISERROR(VLOOKUP(V682+0,Tabell10[[#All],[Segment næringseiendomsengasjementer]],1,0)),V682,""))</f>
        <v/>
      </c>
      <c r="Z682" s="120" t="str">
        <f>IF(OR(Y682="",Y682=0),"",IF(ISERROR(VLOOKUP(Y682+0,Tabell11[[#All],[SMB rabatt]],1,0)),Y682,""))</f>
        <v/>
      </c>
      <c r="AC682" s="120" t="str">
        <f>IF(OR(AB682="",AB682=0),"",IF(ISERROR(VLOOKUP(AB682+0,Tabell12[[#All],[Størrelsesparameter]],1,0)),AB682,""))</f>
        <v/>
      </c>
    </row>
    <row r="683" spans="3:29" ht="14.5">
      <c r="C683" s="8">
        <v>47631</v>
      </c>
      <c r="D683" s="8"/>
      <c r="E683" s="8"/>
      <c r="F683" s="8"/>
      <c r="G683" s="8"/>
      <c r="H683" s="8"/>
      <c r="I683" s="8"/>
      <c r="J683" s="8"/>
      <c r="K683" s="8"/>
      <c r="Q683" s="120" t="str">
        <f>IF(OR(P683="",P683=0),"",IF(ISERROR(VLOOKUP(P683+0,Tabell3[[#All],[Næringskode]],1,0)),P683,""))</f>
        <v/>
      </c>
      <c r="T683" s="120" t="str">
        <f>IF(OR(S683="",S683=0),"",IF(ISERROR(VLOOKUP(S683+0,Tabell8[[#All],[Hovedtype sikkerhet (kategori 1 – 6)]],1,0)),S683,""))</f>
        <v/>
      </c>
      <c r="W683" s="120" t="str">
        <f>IF(OR(V683="",V683=0),"",IF(ISERROR(VLOOKUP(V683+0,Tabell10[[#All],[Segment næringseiendomsengasjementer]],1,0)),V683,""))</f>
        <v/>
      </c>
      <c r="Z683" s="120" t="str">
        <f>IF(OR(Y683="",Y683=0),"",IF(ISERROR(VLOOKUP(Y683+0,Tabell11[[#All],[SMB rabatt]],1,0)),Y683,""))</f>
        <v/>
      </c>
      <c r="AC683" s="120" t="str">
        <f>IF(OR(AB683="",AB683=0),"",IF(ISERROR(VLOOKUP(AB683+0,Tabell12[[#All],[Størrelsesparameter]],1,0)),AB683,""))</f>
        <v/>
      </c>
    </row>
    <row r="684" spans="3:29" ht="14.5">
      <c r="C684" s="8">
        <v>47631</v>
      </c>
      <c r="D684" s="8"/>
      <c r="E684" s="8"/>
      <c r="F684" s="8"/>
      <c r="G684" s="8"/>
      <c r="H684" s="8"/>
      <c r="I684" s="8"/>
      <c r="J684" s="8"/>
      <c r="K684" s="8"/>
      <c r="Q684" s="120" t="str">
        <f>IF(OR(P684="",P684=0),"",IF(ISERROR(VLOOKUP(P684+0,Tabell3[[#All],[Næringskode]],1,0)),P684,""))</f>
        <v/>
      </c>
      <c r="T684" s="120" t="str">
        <f>IF(OR(S684="",S684=0),"",IF(ISERROR(VLOOKUP(S684+0,Tabell8[[#All],[Hovedtype sikkerhet (kategori 1 – 6)]],1,0)),S684,""))</f>
        <v/>
      </c>
      <c r="W684" s="120" t="str">
        <f>IF(OR(V684="",V684=0),"",IF(ISERROR(VLOOKUP(V684+0,Tabell10[[#All],[Segment næringseiendomsengasjementer]],1,0)),V684,""))</f>
        <v/>
      </c>
      <c r="Z684" s="120" t="str">
        <f>IF(OR(Y684="",Y684=0),"",IF(ISERROR(VLOOKUP(Y684+0,Tabell11[[#All],[SMB rabatt]],1,0)),Y684,""))</f>
        <v/>
      </c>
      <c r="AC684" s="120" t="str">
        <f>IF(OR(AB684="",AB684=0),"",IF(ISERROR(VLOOKUP(AB684+0,Tabell12[[#All],[Størrelsesparameter]],1,0)),AB684,""))</f>
        <v/>
      </c>
    </row>
    <row r="685" spans="3:29" ht="14.5">
      <c r="C685" s="8">
        <v>47631</v>
      </c>
      <c r="D685" s="8"/>
      <c r="E685" s="8"/>
      <c r="F685" s="8"/>
      <c r="G685" s="8"/>
      <c r="H685" s="8"/>
      <c r="I685" s="8"/>
      <c r="J685" s="8"/>
      <c r="K685" s="8"/>
      <c r="Q685" s="120" t="str">
        <f>IF(OR(P685="",P685=0),"",IF(ISERROR(VLOOKUP(P685+0,Tabell3[[#All],[Næringskode]],1,0)),P685,""))</f>
        <v/>
      </c>
      <c r="T685" s="120" t="str">
        <f>IF(OR(S685="",S685=0),"",IF(ISERROR(VLOOKUP(S685+0,Tabell8[[#All],[Hovedtype sikkerhet (kategori 1 – 6)]],1,0)),S685,""))</f>
        <v/>
      </c>
      <c r="W685" s="120" t="str">
        <f>IF(OR(V685="",V685=0),"",IF(ISERROR(VLOOKUP(V685+0,Tabell10[[#All],[Segment næringseiendomsengasjementer]],1,0)),V685,""))</f>
        <v/>
      </c>
      <c r="Z685" s="120" t="str">
        <f>IF(OR(Y685="",Y685=0),"",IF(ISERROR(VLOOKUP(Y685+0,Tabell11[[#All],[SMB rabatt]],1,0)),Y685,""))</f>
        <v/>
      </c>
      <c r="AC685" s="120" t="str">
        <f>IF(OR(AB685="",AB685=0),"",IF(ISERROR(VLOOKUP(AB685+0,Tabell12[[#All],[Størrelsesparameter]],1,0)),AB685,""))</f>
        <v/>
      </c>
    </row>
    <row r="686" spans="3:29" ht="14.5">
      <c r="C686" s="8">
        <v>47631</v>
      </c>
      <c r="D686" s="8"/>
      <c r="E686" s="8"/>
      <c r="F686" s="8"/>
      <c r="G686" s="8"/>
      <c r="H686" s="8"/>
      <c r="I686" s="8"/>
      <c r="J686" s="8"/>
      <c r="K686" s="8"/>
      <c r="Q686" s="120" t="str">
        <f>IF(OR(P686="",P686=0),"",IF(ISERROR(VLOOKUP(P686+0,Tabell3[[#All],[Næringskode]],1,0)),P686,""))</f>
        <v/>
      </c>
      <c r="T686" s="120" t="str">
        <f>IF(OR(S686="",S686=0),"",IF(ISERROR(VLOOKUP(S686+0,Tabell8[[#All],[Hovedtype sikkerhet (kategori 1 – 6)]],1,0)),S686,""))</f>
        <v/>
      </c>
      <c r="W686" s="120" t="str">
        <f>IF(OR(V686="",V686=0),"",IF(ISERROR(VLOOKUP(V686+0,Tabell10[[#All],[Segment næringseiendomsengasjementer]],1,0)),V686,""))</f>
        <v/>
      </c>
      <c r="Z686" s="120" t="str">
        <f>IF(OR(Y686="",Y686=0),"",IF(ISERROR(VLOOKUP(Y686+0,Tabell11[[#All],[SMB rabatt]],1,0)),Y686,""))</f>
        <v/>
      </c>
      <c r="AC686" s="120" t="str">
        <f>IF(OR(AB686="",AB686=0),"",IF(ISERROR(VLOOKUP(AB686+0,Tabell12[[#All],[Størrelsesparameter]],1,0)),AB686,""))</f>
        <v/>
      </c>
    </row>
    <row r="687" spans="3:29" ht="14.5">
      <c r="C687" s="8">
        <v>47631</v>
      </c>
      <c r="D687" s="8"/>
      <c r="E687" s="8"/>
      <c r="F687" s="8"/>
      <c r="G687" s="8"/>
      <c r="H687" s="8"/>
      <c r="I687" s="8"/>
      <c r="J687" s="8"/>
      <c r="K687" s="8"/>
      <c r="Q687" s="120" t="str">
        <f>IF(OR(P687="",P687=0),"",IF(ISERROR(VLOOKUP(P687+0,Tabell3[[#All],[Næringskode]],1,0)),P687,""))</f>
        <v/>
      </c>
      <c r="T687" s="120" t="str">
        <f>IF(OR(S687="",S687=0),"",IF(ISERROR(VLOOKUP(S687+0,Tabell8[[#All],[Hovedtype sikkerhet (kategori 1 – 6)]],1,0)),S687,""))</f>
        <v/>
      </c>
      <c r="W687" s="120" t="str">
        <f>IF(OR(V687="",V687=0),"",IF(ISERROR(VLOOKUP(V687+0,Tabell10[[#All],[Segment næringseiendomsengasjementer]],1,0)),V687,""))</f>
        <v/>
      </c>
      <c r="Z687" s="120" t="str">
        <f>IF(OR(Y687="",Y687=0),"",IF(ISERROR(VLOOKUP(Y687+0,Tabell11[[#All],[SMB rabatt]],1,0)),Y687,""))</f>
        <v/>
      </c>
      <c r="AC687" s="120" t="str">
        <f>IF(OR(AB687="",AB687=0),"",IF(ISERROR(VLOOKUP(AB687+0,Tabell12[[#All],[Størrelsesparameter]],1,0)),AB687,""))</f>
        <v/>
      </c>
    </row>
    <row r="688" spans="3:29" ht="14.5">
      <c r="C688" s="8">
        <v>47632</v>
      </c>
      <c r="D688" s="8"/>
      <c r="E688" s="8"/>
      <c r="F688" s="8"/>
      <c r="G688" s="8"/>
      <c r="H688" s="8"/>
      <c r="I688" s="8"/>
      <c r="J688" s="8"/>
      <c r="K688" s="8"/>
      <c r="Q688" s="120" t="str">
        <f>IF(OR(P688="",P688=0),"",IF(ISERROR(VLOOKUP(P688+0,Tabell3[[#All],[Næringskode]],1,0)),P688,""))</f>
        <v/>
      </c>
      <c r="T688" s="120" t="str">
        <f>IF(OR(S688="",S688=0),"",IF(ISERROR(VLOOKUP(S688+0,Tabell8[[#All],[Hovedtype sikkerhet (kategori 1 – 6)]],1,0)),S688,""))</f>
        <v/>
      </c>
      <c r="W688" s="120" t="str">
        <f>IF(OR(V688="",V688=0),"",IF(ISERROR(VLOOKUP(V688+0,Tabell10[[#All],[Segment næringseiendomsengasjementer]],1,0)),V688,""))</f>
        <v/>
      </c>
      <c r="Z688" s="120" t="str">
        <f>IF(OR(Y688="",Y688=0),"",IF(ISERROR(VLOOKUP(Y688+0,Tabell11[[#All],[SMB rabatt]],1,0)),Y688,""))</f>
        <v/>
      </c>
      <c r="AC688" s="120" t="str">
        <f>IF(OR(AB688="",AB688=0),"",IF(ISERROR(VLOOKUP(AB688+0,Tabell12[[#All],[Størrelsesparameter]],1,0)),AB688,""))</f>
        <v/>
      </c>
    </row>
    <row r="689" spans="3:29" ht="14.5">
      <c r="C689" s="8">
        <v>47632</v>
      </c>
      <c r="D689" s="8"/>
      <c r="E689" s="8"/>
      <c r="F689" s="8"/>
      <c r="G689" s="8"/>
      <c r="H689" s="8"/>
      <c r="I689" s="8"/>
      <c r="J689" s="8"/>
      <c r="K689" s="8"/>
      <c r="Q689" s="120" t="str">
        <f>IF(OR(P689="",P689=0),"",IF(ISERROR(VLOOKUP(P689+0,Tabell3[[#All],[Næringskode]],1,0)),P689,""))</f>
        <v/>
      </c>
      <c r="T689" s="120" t="str">
        <f>IF(OR(S689="",S689=0),"",IF(ISERROR(VLOOKUP(S689+0,Tabell8[[#All],[Hovedtype sikkerhet (kategori 1 – 6)]],1,0)),S689,""))</f>
        <v/>
      </c>
      <c r="W689" s="120" t="str">
        <f>IF(OR(V689="",V689=0),"",IF(ISERROR(VLOOKUP(V689+0,Tabell10[[#All],[Segment næringseiendomsengasjementer]],1,0)),V689,""))</f>
        <v/>
      </c>
      <c r="Z689" s="120" t="str">
        <f>IF(OR(Y689="",Y689=0),"",IF(ISERROR(VLOOKUP(Y689+0,Tabell11[[#All],[SMB rabatt]],1,0)),Y689,""))</f>
        <v/>
      </c>
      <c r="AC689" s="120" t="str">
        <f>IF(OR(AB689="",AB689=0),"",IF(ISERROR(VLOOKUP(AB689+0,Tabell12[[#All],[Størrelsesparameter]],1,0)),AB689,""))</f>
        <v/>
      </c>
    </row>
    <row r="690" spans="3:29" ht="14.5">
      <c r="C690" s="8">
        <v>47632</v>
      </c>
      <c r="D690" s="8"/>
      <c r="E690" s="8"/>
      <c r="F690" s="8"/>
      <c r="G690" s="8"/>
      <c r="H690" s="8"/>
      <c r="I690" s="8"/>
      <c r="J690" s="8"/>
      <c r="K690" s="8"/>
      <c r="Q690" s="120" t="str">
        <f>IF(OR(P690="",P690=0),"",IF(ISERROR(VLOOKUP(P690+0,Tabell3[[#All],[Næringskode]],1,0)),P690,""))</f>
        <v/>
      </c>
      <c r="T690" s="120" t="str">
        <f>IF(OR(S690="",S690=0),"",IF(ISERROR(VLOOKUP(S690+0,Tabell8[[#All],[Hovedtype sikkerhet (kategori 1 – 6)]],1,0)),S690,""))</f>
        <v/>
      </c>
      <c r="W690" s="120" t="str">
        <f>IF(OR(V690="",V690=0),"",IF(ISERROR(VLOOKUP(V690+0,Tabell10[[#All],[Segment næringseiendomsengasjementer]],1,0)),V690,""))</f>
        <v/>
      </c>
      <c r="Z690" s="120" t="str">
        <f>IF(OR(Y690="",Y690=0),"",IF(ISERROR(VLOOKUP(Y690+0,Tabell11[[#All],[SMB rabatt]],1,0)),Y690,""))</f>
        <v/>
      </c>
      <c r="AC690" s="120" t="str">
        <f>IF(OR(AB690="",AB690=0),"",IF(ISERROR(VLOOKUP(AB690+0,Tabell12[[#All],[Størrelsesparameter]],1,0)),AB690,""))</f>
        <v/>
      </c>
    </row>
    <row r="691" spans="3:29" ht="14.5">
      <c r="C691" s="8">
        <v>47632</v>
      </c>
      <c r="D691" s="8"/>
      <c r="E691" s="8"/>
      <c r="F691" s="8"/>
      <c r="G691" s="8"/>
      <c r="H691" s="8"/>
      <c r="I691" s="8"/>
      <c r="J691" s="8"/>
      <c r="K691" s="8"/>
      <c r="Q691" s="120" t="str">
        <f>IF(OR(P691="",P691=0),"",IF(ISERROR(VLOOKUP(P691+0,Tabell3[[#All],[Næringskode]],1,0)),P691,""))</f>
        <v/>
      </c>
      <c r="T691" s="120" t="str">
        <f>IF(OR(S691="",S691=0),"",IF(ISERROR(VLOOKUP(S691+0,Tabell8[[#All],[Hovedtype sikkerhet (kategori 1 – 6)]],1,0)),S691,""))</f>
        <v/>
      </c>
      <c r="W691" s="120" t="str">
        <f>IF(OR(V691="",V691=0),"",IF(ISERROR(VLOOKUP(V691+0,Tabell10[[#All],[Segment næringseiendomsengasjementer]],1,0)),V691,""))</f>
        <v/>
      </c>
      <c r="Z691" s="120" t="str">
        <f>IF(OR(Y691="",Y691=0),"",IF(ISERROR(VLOOKUP(Y691+0,Tabell11[[#All],[SMB rabatt]],1,0)),Y691,""))</f>
        <v/>
      </c>
      <c r="AC691" s="120" t="str">
        <f>IF(OR(AB691="",AB691=0),"",IF(ISERROR(VLOOKUP(AB691+0,Tabell12[[#All],[Størrelsesparameter]],1,0)),AB691,""))</f>
        <v/>
      </c>
    </row>
    <row r="692" spans="3:29" ht="14.5">
      <c r="C692" s="8">
        <v>47640</v>
      </c>
      <c r="D692" s="8"/>
      <c r="E692" s="8"/>
      <c r="F692" s="8"/>
      <c r="G692" s="8"/>
      <c r="H692" s="8"/>
      <c r="I692" s="8"/>
      <c r="J692" s="8"/>
      <c r="K692" s="8"/>
      <c r="Q692" s="120" t="str">
        <f>IF(OR(P692="",P692=0),"",IF(ISERROR(VLOOKUP(P692+0,Tabell3[[#All],[Næringskode]],1,0)),P692,""))</f>
        <v/>
      </c>
      <c r="T692" s="120" t="str">
        <f>IF(OR(S692="",S692=0),"",IF(ISERROR(VLOOKUP(S692+0,Tabell8[[#All],[Hovedtype sikkerhet (kategori 1 – 6)]],1,0)),S692,""))</f>
        <v/>
      </c>
      <c r="W692" s="120" t="str">
        <f>IF(OR(V692="",V692=0),"",IF(ISERROR(VLOOKUP(V692+0,Tabell10[[#All],[Segment næringseiendomsengasjementer]],1,0)),V692,""))</f>
        <v/>
      </c>
      <c r="Z692" s="120" t="str">
        <f>IF(OR(Y692="",Y692=0),"",IF(ISERROR(VLOOKUP(Y692+0,Tabell11[[#All],[SMB rabatt]],1,0)),Y692,""))</f>
        <v/>
      </c>
      <c r="AC692" s="120" t="str">
        <f>IF(OR(AB692="",AB692=0),"",IF(ISERROR(VLOOKUP(AB692+0,Tabell12[[#All],[Størrelsesparameter]],1,0)),AB692,""))</f>
        <v/>
      </c>
    </row>
    <row r="693" spans="3:29" ht="14.5">
      <c r="C693" s="8">
        <v>47640</v>
      </c>
      <c r="D693" s="8"/>
      <c r="E693" s="8"/>
      <c r="F693" s="8"/>
      <c r="G693" s="8"/>
      <c r="H693" s="8"/>
      <c r="I693" s="8"/>
      <c r="J693" s="8"/>
      <c r="K693" s="8"/>
      <c r="Q693" s="120" t="str">
        <f>IF(OR(P693="",P693=0),"",IF(ISERROR(VLOOKUP(P693+0,Tabell3[[#All],[Næringskode]],1,0)),P693,""))</f>
        <v/>
      </c>
      <c r="T693" s="120" t="str">
        <f>IF(OR(S693="",S693=0),"",IF(ISERROR(VLOOKUP(S693+0,Tabell8[[#All],[Hovedtype sikkerhet (kategori 1 – 6)]],1,0)),S693,""))</f>
        <v/>
      </c>
      <c r="W693" s="120" t="str">
        <f>IF(OR(V693="",V693=0),"",IF(ISERROR(VLOOKUP(V693+0,Tabell10[[#All],[Segment næringseiendomsengasjementer]],1,0)),V693,""))</f>
        <v/>
      </c>
      <c r="Z693" s="120" t="str">
        <f>IF(OR(Y693="",Y693=0),"",IF(ISERROR(VLOOKUP(Y693+0,Tabell11[[#All],[SMB rabatt]],1,0)),Y693,""))</f>
        <v/>
      </c>
      <c r="AC693" s="120" t="str">
        <f>IF(OR(AB693="",AB693=0),"",IF(ISERROR(VLOOKUP(AB693+0,Tabell12[[#All],[Størrelsesparameter]],1,0)),AB693,""))</f>
        <v/>
      </c>
    </row>
    <row r="694" spans="3:29" ht="14.5">
      <c r="C694" s="8">
        <v>47640</v>
      </c>
      <c r="D694" s="8"/>
      <c r="E694" s="8"/>
      <c r="F694" s="8"/>
      <c r="G694" s="8"/>
      <c r="H694" s="8"/>
      <c r="I694" s="8"/>
      <c r="J694" s="8"/>
      <c r="K694" s="8"/>
      <c r="Q694" s="120" t="str">
        <f>IF(OR(P694="",P694=0),"",IF(ISERROR(VLOOKUP(P694+0,Tabell3[[#All],[Næringskode]],1,0)),P694,""))</f>
        <v/>
      </c>
      <c r="T694" s="120" t="str">
        <f>IF(OR(S694="",S694=0),"",IF(ISERROR(VLOOKUP(S694+0,Tabell8[[#All],[Hovedtype sikkerhet (kategori 1 – 6)]],1,0)),S694,""))</f>
        <v/>
      </c>
      <c r="W694" s="120" t="str">
        <f>IF(OR(V694="",V694=0),"",IF(ISERROR(VLOOKUP(V694+0,Tabell10[[#All],[Segment næringseiendomsengasjementer]],1,0)),V694,""))</f>
        <v/>
      </c>
      <c r="Z694" s="120" t="str">
        <f>IF(OR(Y694="",Y694=0),"",IF(ISERROR(VLOOKUP(Y694+0,Tabell11[[#All],[SMB rabatt]],1,0)),Y694,""))</f>
        <v/>
      </c>
      <c r="AC694" s="120" t="str">
        <f>IF(OR(AB694="",AB694=0),"",IF(ISERROR(VLOOKUP(AB694+0,Tabell12[[#All],[Størrelsesparameter]],1,0)),AB694,""))</f>
        <v/>
      </c>
    </row>
    <row r="695" spans="3:29" ht="14.5">
      <c r="C695" s="8">
        <v>47640</v>
      </c>
      <c r="D695" s="8"/>
      <c r="E695" s="8"/>
      <c r="F695" s="8"/>
      <c r="G695" s="8"/>
      <c r="H695" s="8"/>
      <c r="I695" s="8"/>
      <c r="J695" s="8"/>
      <c r="K695" s="8"/>
      <c r="Q695" s="120" t="str">
        <f>IF(OR(P695="",P695=0),"",IF(ISERROR(VLOOKUP(P695+0,Tabell3[[#All],[Næringskode]],1,0)),P695,""))</f>
        <v/>
      </c>
      <c r="T695" s="120" t="str">
        <f>IF(OR(S695="",S695=0),"",IF(ISERROR(VLOOKUP(S695+0,Tabell8[[#All],[Hovedtype sikkerhet (kategori 1 – 6)]],1,0)),S695,""))</f>
        <v/>
      </c>
      <c r="W695" s="120" t="str">
        <f>IF(OR(V695="",V695=0),"",IF(ISERROR(VLOOKUP(V695+0,Tabell10[[#All],[Segment næringseiendomsengasjementer]],1,0)),V695,""))</f>
        <v/>
      </c>
      <c r="Z695" s="120" t="str">
        <f>IF(OR(Y695="",Y695=0),"",IF(ISERROR(VLOOKUP(Y695+0,Tabell11[[#All],[SMB rabatt]],1,0)),Y695,""))</f>
        <v/>
      </c>
      <c r="AC695" s="120" t="str">
        <f>IF(OR(AB695="",AB695=0),"",IF(ISERROR(VLOOKUP(AB695+0,Tabell12[[#All],[Størrelsesparameter]],1,0)),AB695,""))</f>
        <v/>
      </c>
    </row>
    <row r="696" spans="3:29" ht="14.5">
      <c r="C696" s="8">
        <v>47690</v>
      </c>
      <c r="D696" s="8"/>
      <c r="E696" s="8"/>
      <c r="F696" s="8"/>
      <c r="G696" s="8"/>
      <c r="H696" s="8"/>
      <c r="I696" s="8"/>
      <c r="J696" s="8"/>
      <c r="K696" s="8"/>
      <c r="Q696" s="120" t="str">
        <f>IF(OR(P696="",P696=0),"",IF(ISERROR(VLOOKUP(P696+0,Tabell3[[#All],[Næringskode]],1,0)),P696,""))</f>
        <v/>
      </c>
      <c r="T696" s="120" t="str">
        <f>IF(OR(S696="",S696=0),"",IF(ISERROR(VLOOKUP(S696+0,Tabell8[[#All],[Hovedtype sikkerhet (kategori 1 – 6)]],1,0)),S696,""))</f>
        <v/>
      </c>
      <c r="W696" s="120" t="str">
        <f>IF(OR(V696="",V696=0),"",IF(ISERROR(VLOOKUP(V696+0,Tabell10[[#All],[Segment næringseiendomsengasjementer]],1,0)),V696,""))</f>
        <v/>
      </c>
      <c r="Z696" s="120" t="str">
        <f>IF(OR(Y696="",Y696=0),"",IF(ISERROR(VLOOKUP(Y696+0,Tabell11[[#All],[SMB rabatt]],1,0)),Y696,""))</f>
        <v/>
      </c>
      <c r="AC696" s="120" t="str">
        <f>IF(OR(AB696="",AB696=0),"",IF(ISERROR(VLOOKUP(AB696+0,Tabell12[[#All],[Størrelsesparameter]],1,0)),AB696,""))</f>
        <v/>
      </c>
    </row>
    <row r="697" spans="3:29" ht="14.5">
      <c r="C697" s="8">
        <v>47690</v>
      </c>
      <c r="D697" s="8"/>
      <c r="E697" s="8"/>
      <c r="F697" s="8"/>
      <c r="G697" s="8"/>
      <c r="H697" s="8"/>
      <c r="I697" s="8"/>
      <c r="J697" s="8"/>
      <c r="K697" s="8"/>
      <c r="Q697" s="120" t="str">
        <f>IF(OR(P697="",P697=0),"",IF(ISERROR(VLOOKUP(P697+0,Tabell3[[#All],[Næringskode]],1,0)),P697,""))</f>
        <v/>
      </c>
      <c r="T697" s="120" t="str">
        <f>IF(OR(S697="",S697=0),"",IF(ISERROR(VLOOKUP(S697+0,Tabell8[[#All],[Hovedtype sikkerhet (kategori 1 – 6)]],1,0)),S697,""))</f>
        <v/>
      </c>
      <c r="W697" s="120" t="str">
        <f>IF(OR(V697="",V697=0),"",IF(ISERROR(VLOOKUP(V697+0,Tabell10[[#All],[Segment næringseiendomsengasjementer]],1,0)),V697,""))</f>
        <v/>
      </c>
      <c r="Z697" s="120" t="str">
        <f>IF(OR(Y697="",Y697=0),"",IF(ISERROR(VLOOKUP(Y697+0,Tabell11[[#All],[SMB rabatt]],1,0)),Y697,""))</f>
        <v/>
      </c>
      <c r="AC697" s="120" t="str">
        <f>IF(OR(AB697="",AB697=0),"",IF(ISERROR(VLOOKUP(AB697+0,Tabell12[[#All],[Størrelsesparameter]],1,0)),AB697,""))</f>
        <v/>
      </c>
    </row>
    <row r="698" spans="3:29" ht="14.5">
      <c r="C698" s="8">
        <v>47690</v>
      </c>
      <c r="D698" s="8"/>
      <c r="E698" s="8"/>
      <c r="F698" s="8"/>
      <c r="G698" s="8"/>
      <c r="H698" s="8"/>
      <c r="I698" s="8"/>
      <c r="J698" s="8"/>
      <c r="K698" s="8"/>
      <c r="Q698" s="120" t="str">
        <f>IF(OR(P698="",P698=0),"",IF(ISERROR(VLOOKUP(P698+0,Tabell3[[#All],[Næringskode]],1,0)),P698,""))</f>
        <v/>
      </c>
      <c r="T698" s="120" t="str">
        <f>IF(OR(S698="",S698=0),"",IF(ISERROR(VLOOKUP(S698+0,Tabell8[[#All],[Hovedtype sikkerhet (kategori 1 – 6)]],1,0)),S698,""))</f>
        <v/>
      </c>
      <c r="W698" s="120" t="str">
        <f>IF(OR(V698="",V698=0),"",IF(ISERROR(VLOOKUP(V698+0,Tabell10[[#All],[Segment næringseiendomsengasjementer]],1,0)),V698,""))</f>
        <v/>
      </c>
      <c r="Z698" s="120" t="str">
        <f>IF(OR(Y698="",Y698=0),"",IF(ISERROR(VLOOKUP(Y698+0,Tabell11[[#All],[SMB rabatt]],1,0)),Y698,""))</f>
        <v/>
      </c>
      <c r="AC698" s="120" t="str">
        <f>IF(OR(AB698="",AB698=0),"",IF(ISERROR(VLOOKUP(AB698+0,Tabell12[[#All],[Størrelsesparameter]],1,0)),AB698,""))</f>
        <v/>
      </c>
    </row>
    <row r="699" spans="3:29" ht="14.5">
      <c r="C699" s="8">
        <v>47690</v>
      </c>
      <c r="D699" s="8"/>
      <c r="E699" s="8"/>
      <c r="F699" s="8"/>
      <c r="G699" s="8"/>
      <c r="H699" s="8"/>
      <c r="I699" s="8"/>
      <c r="J699" s="8"/>
      <c r="K699" s="8"/>
      <c r="Q699" s="120" t="str">
        <f>IF(OR(P699="",P699=0),"",IF(ISERROR(VLOOKUP(P699+0,Tabell3[[#All],[Næringskode]],1,0)),P699,""))</f>
        <v/>
      </c>
      <c r="T699" s="120" t="str">
        <f>IF(OR(S699="",S699=0),"",IF(ISERROR(VLOOKUP(S699+0,Tabell8[[#All],[Hovedtype sikkerhet (kategori 1 – 6)]],1,0)),S699,""))</f>
        <v/>
      </c>
      <c r="W699" s="120" t="str">
        <f>IF(OR(V699="",V699=0),"",IF(ISERROR(VLOOKUP(V699+0,Tabell10[[#All],[Segment næringseiendomsengasjementer]],1,0)),V699,""))</f>
        <v/>
      </c>
      <c r="Z699" s="120" t="str">
        <f>IF(OR(Y699="",Y699=0),"",IF(ISERROR(VLOOKUP(Y699+0,Tabell11[[#All],[SMB rabatt]],1,0)),Y699,""))</f>
        <v/>
      </c>
      <c r="AC699" s="120" t="str">
        <f>IF(OR(AB699="",AB699=0),"",IF(ISERROR(VLOOKUP(AB699+0,Tabell12[[#All],[Størrelsesparameter]],1,0)),AB699,""))</f>
        <v/>
      </c>
    </row>
    <row r="700" spans="3:29" ht="14.5">
      <c r="C700" s="8">
        <v>47690</v>
      </c>
      <c r="D700" s="8"/>
      <c r="E700" s="8"/>
      <c r="F700" s="8"/>
      <c r="G700" s="8"/>
      <c r="H700" s="8"/>
      <c r="I700" s="8"/>
      <c r="J700" s="8"/>
      <c r="K700" s="8"/>
      <c r="Q700" s="120" t="str">
        <f>IF(OR(P700="",P700=0),"",IF(ISERROR(VLOOKUP(P700+0,Tabell3[[#All],[Næringskode]],1,0)),P700,""))</f>
        <v/>
      </c>
      <c r="T700" s="120" t="str">
        <f>IF(OR(S700="",S700=0),"",IF(ISERROR(VLOOKUP(S700+0,Tabell8[[#All],[Hovedtype sikkerhet (kategori 1 – 6)]],1,0)),S700,""))</f>
        <v/>
      </c>
      <c r="W700" s="120" t="str">
        <f>IF(OR(V700="",V700=0),"",IF(ISERROR(VLOOKUP(V700+0,Tabell10[[#All],[Segment næringseiendomsengasjementer]],1,0)),V700,""))</f>
        <v/>
      </c>
      <c r="Z700" s="120" t="str">
        <f>IF(OR(Y700="",Y700=0),"",IF(ISERROR(VLOOKUP(Y700+0,Tabell11[[#All],[SMB rabatt]],1,0)),Y700,""))</f>
        <v/>
      </c>
      <c r="AC700" s="120" t="str">
        <f>IF(OR(AB700="",AB700=0),"",IF(ISERROR(VLOOKUP(AB700+0,Tabell12[[#All],[Størrelsesparameter]],1,0)),AB700,""))</f>
        <v/>
      </c>
    </row>
    <row r="701" spans="3:29" ht="14.5">
      <c r="C701" s="8">
        <v>47690</v>
      </c>
      <c r="D701" s="8"/>
      <c r="E701" s="8"/>
      <c r="F701" s="8"/>
      <c r="G701" s="8"/>
      <c r="H701" s="8"/>
      <c r="I701" s="8"/>
      <c r="J701" s="8"/>
      <c r="K701" s="8"/>
      <c r="Q701" s="120" t="str">
        <f>IF(OR(P701="",P701=0),"",IF(ISERROR(VLOOKUP(P701+0,Tabell3[[#All],[Næringskode]],1,0)),P701,""))</f>
        <v/>
      </c>
      <c r="T701" s="120" t="str">
        <f>IF(OR(S701="",S701=0),"",IF(ISERROR(VLOOKUP(S701+0,Tabell8[[#All],[Hovedtype sikkerhet (kategori 1 – 6)]],1,0)),S701,""))</f>
        <v/>
      </c>
      <c r="W701" s="120" t="str">
        <f>IF(OR(V701="",V701=0),"",IF(ISERROR(VLOOKUP(V701+0,Tabell10[[#All],[Segment næringseiendomsengasjementer]],1,0)),V701,""))</f>
        <v/>
      </c>
      <c r="Z701" s="120" t="str">
        <f>IF(OR(Y701="",Y701=0),"",IF(ISERROR(VLOOKUP(Y701+0,Tabell11[[#All],[SMB rabatt]],1,0)),Y701,""))</f>
        <v/>
      </c>
      <c r="AC701" s="120" t="str">
        <f>IF(OR(AB701="",AB701=0),"",IF(ISERROR(VLOOKUP(AB701+0,Tabell12[[#All],[Størrelsesparameter]],1,0)),AB701,""))</f>
        <v/>
      </c>
    </row>
    <row r="702" spans="3:29" ht="14.5">
      <c r="C702" s="8">
        <v>47690</v>
      </c>
      <c r="D702" s="8"/>
      <c r="E702" s="8"/>
      <c r="F702" s="8"/>
      <c r="G702" s="8"/>
      <c r="H702" s="8"/>
      <c r="I702" s="8"/>
      <c r="J702" s="8"/>
      <c r="K702" s="8"/>
      <c r="Q702" s="120" t="str">
        <f>IF(OR(P702="",P702=0),"",IF(ISERROR(VLOOKUP(P702+0,Tabell3[[#All],[Næringskode]],1,0)),P702,""))</f>
        <v/>
      </c>
      <c r="T702" s="120" t="str">
        <f>IF(OR(S702="",S702=0),"",IF(ISERROR(VLOOKUP(S702+0,Tabell8[[#All],[Hovedtype sikkerhet (kategori 1 – 6)]],1,0)),S702,""))</f>
        <v/>
      </c>
      <c r="W702" s="120" t="str">
        <f>IF(OR(V702="",V702=0),"",IF(ISERROR(VLOOKUP(V702+0,Tabell10[[#All],[Segment næringseiendomsengasjementer]],1,0)),V702,""))</f>
        <v/>
      </c>
      <c r="Z702" s="120" t="str">
        <f>IF(OR(Y702="",Y702=0),"",IF(ISERROR(VLOOKUP(Y702+0,Tabell11[[#All],[SMB rabatt]],1,0)),Y702,""))</f>
        <v/>
      </c>
      <c r="AC702" s="120" t="str">
        <f>IF(OR(AB702="",AB702=0),"",IF(ISERROR(VLOOKUP(AB702+0,Tabell12[[#All],[Størrelsesparameter]],1,0)),AB702,""))</f>
        <v/>
      </c>
    </row>
    <row r="703" spans="3:29" ht="14.5">
      <c r="C703" s="8">
        <v>47710</v>
      </c>
      <c r="D703" s="8"/>
      <c r="E703" s="8"/>
      <c r="F703" s="8"/>
      <c r="G703" s="8"/>
      <c r="H703" s="8"/>
      <c r="I703" s="8"/>
      <c r="J703" s="8"/>
      <c r="K703" s="8"/>
      <c r="Q703" s="120" t="str">
        <f>IF(OR(P703="",P703=0),"",IF(ISERROR(VLOOKUP(P703+0,Tabell3[[#All],[Næringskode]],1,0)),P703,""))</f>
        <v/>
      </c>
      <c r="T703" s="120" t="str">
        <f>IF(OR(S703="",S703=0),"",IF(ISERROR(VLOOKUP(S703+0,Tabell8[[#All],[Hovedtype sikkerhet (kategori 1 – 6)]],1,0)),S703,""))</f>
        <v/>
      </c>
      <c r="W703" s="120" t="str">
        <f>IF(OR(V703="",V703=0),"",IF(ISERROR(VLOOKUP(V703+0,Tabell10[[#All],[Segment næringseiendomsengasjementer]],1,0)),V703,""))</f>
        <v/>
      </c>
      <c r="Z703" s="120" t="str">
        <f>IF(OR(Y703="",Y703=0),"",IF(ISERROR(VLOOKUP(Y703+0,Tabell11[[#All],[SMB rabatt]],1,0)),Y703,""))</f>
        <v/>
      </c>
      <c r="AC703" s="120" t="str">
        <f>IF(OR(AB703="",AB703=0),"",IF(ISERROR(VLOOKUP(AB703+0,Tabell12[[#All],[Størrelsesparameter]],1,0)),AB703,""))</f>
        <v/>
      </c>
    </row>
    <row r="704" spans="3:29" ht="14.5">
      <c r="C704" s="8">
        <v>47710</v>
      </c>
      <c r="D704" s="8"/>
      <c r="E704" s="8"/>
      <c r="F704" s="8"/>
      <c r="G704" s="8"/>
      <c r="H704" s="8"/>
      <c r="I704" s="8"/>
      <c r="J704" s="8"/>
      <c r="K704" s="8"/>
      <c r="Q704" s="120" t="str">
        <f>IF(OR(P704="",P704=0),"",IF(ISERROR(VLOOKUP(P704+0,Tabell3[[#All],[Næringskode]],1,0)),P704,""))</f>
        <v/>
      </c>
      <c r="T704" s="120" t="str">
        <f>IF(OR(S704="",S704=0),"",IF(ISERROR(VLOOKUP(S704+0,Tabell8[[#All],[Hovedtype sikkerhet (kategori 1 – 6)]],1,0)),S704,""))</f>
        <v/>
      </c>
      <c r="W704" s="120" t="str">
        <f>IF(OR(V704="",V704=0),"",IF(ISERROR(VLOOKUP(V704+0,Tabell10[[#All],[Segment næringseiendomsengasjementer]],1,0)),V704,""))</f>
        <v/>
      </c>
      <c r="Z704" s="120" t="str">
        <f>IF(OR(Y704="",Y704=0),"",IF(ISERROR(VLOOKUP(Y704+0,Tabell11[[#All],[SMB rabatt]],1,0)),Y704,""))</f>
        <v/>
      </c>
      <c r="AC704" s="120" t="str">
        <f>IF(OR(AB704="",AB704=0),"",IF(ISERROR(VLOOKUP(AB704+0,Tabell12[[#All],[Størrelsesparameter]],1,0)),AB704,""))</f>
        <v/>
      </c>
    </row>
    <row r="705" spans="3:29" ht="14.5">
      <c r="C705" s="8">
        <v>47710</v>
      </c>
      <c r="D705" s="8"/>
      <c r="E705" s="8"/>
      <c r="F705" s="8"/>
      <c r="G705" s="8"/>
      <c r="H705" s="8"/>
      <c r="I705" s="8"/>
      <c r="J705" s="8"/>
      <c r="K705" s="8"/>
      <c r="Q705" s="120" t="str">
        <f>IF(OR(P705="",P705=0),"",IF(ISERROR(VLOOKUP(P705+0,Tabell3[[#All],[Næringskode]],1,0)),P705,""))</f>
        <v/>
      </c>
      <c r="T705" s="120" t="str">
        <f>IF(OR(S705="",S705=0),"",IF(ISERROR(VLOOKUP(S705+0,Tabell8[[#All],[Hovedtype sikkerhet (kategori 1 – 6)]],1,0)),S705,""))</f>
        <v/>
      </c>
      <c r="W705" s="120" t="str">
        <f>IF(OR(V705="",V705=0),"",IF(ISERROR(VLOOKUP(V705+0,Tabell10[[#All],[Segment næringseiendomsengasjementer]],1,0)),V705,""))</f>
        <v/>
      </c>
      <c r="Z705" s="120" t="str">
        <f>IF(OR(Y705="",Y705=0),"",IF(ISERROR(VLOOKUP(Y705+0,Tabell11[[#All],[SMB rabatt]],1,0)),Y705,""))</f>
        <v/>
      </c>
      <c r="AC705" s="120" t="str">
        <f>IF(OR(AB705="",AB705=0),"",IF(ISERROR(VLOOKUP(AB705+0,Tabell12[[#All],[Størrelsesparameter]],1,0)),AB705,""))</f>
        <v/>
      </c>
    </row>
    <row r="706" spans="3:29" ht="14.5">
      <c r="C706" s="8">
        <v>47710</v>
      </c>
      <c r="D706" s="8"/>
      <c r="E706" s="8"/>
      <c r="F706" s="8"/>
      <c r="G706" s="8"/>
      <c r="H706" s="8"/>
      <c r="I706" s="8"/>
      <c r="J706" s="8"/>
      <c r="K706" s="8"/>
      <c r="Q706" s="120" t="str">
        <f>IF(OR(P706="",P706=0),"",IF(ISERROR(VLOOKUP(P706+0,Tabell3[[#All],[Næringskode]],1,0)),P706,""))</f>
        <v/>
      </c>
      <c r="T706" s="120" t="str">
        <f>IF(OR(S706="",S706=0),"",IF(ISERROR(VLOOKUP(S706+0,Tabell8[[#All],[Hovedtype sikkerhet (kategori 1 – 6)]],1,0)),S706,""))</f>
        <v/>
      </c>
      <c r="W706" s="120" t="str">
        <f>IF(OR(V706="",V706=0),"",IF(ISERROR(VLOOKUP(V706+0,Tabell10[[#All],[Segment næringseiendomsengasjementer]],1,0)),V706,""))</f>
        <v/>
      </c>
      <c r="Z706" s="120" t="str">
        <f>IF(OR(Y706="",Y706=0),"",IF(ISERROR(VLOOKUP(Y706+0,Tabell11[[#All],[SMB rabatt]],1,0)),Y706,""))</f>
        <v/>
      </c>
      <c r="AC706" s="120" t="str">
        <f>IF(OR(AB706="",AB706=0),"",IF(ISERROR(VLOOKUP(AB706+0,Tabell12[[#All],[Størrelsesparameter]],1,0)),AB706,""))</f>
        <v/>
      </c>
    </row>
    <row r="707" spans="3:29" ht="14.5">
      <c r="C707" s="8">
        <v>47720</v>
      </c>
      <c r="D707" s="8"/>
      <c r="E707" s="8"/>
      <c r="F707" s="8"/>
      <c r="G707" s="8"/>
      <c r="H707" s="8"/>
      <c r="I707" s="8"/>
      <c r="J707" s="8"/>
      <c r="K707" s="8"/>
      <c r="Q707" s="120" t="str">
        <f>IF(OR(P707="",P707=0),"",IF(ISERROR(VLOOKUP(P707+0,Tabell3[[#All],[Næringskode]],1,0)),P707,""))</f>
        <v/>
      </c>
      <c r="T707" s="120" t="str">
        <f>IF(OR(S707="",S707=0),"",IF(ISERROR(VLOOKUP(S707+0,Tabell8[[#All],[Hovedtype sikkerhet (kategori 1 – 6)]],1,0)),S707,""))</f>
        <v/>
      </c>
      <c r="W707" s="120" t="str">
        <f>IF(OR(V707="",V707=0),"",IF(ISERROR(VLOOKUP(V707+0,Tabell10[[#All],[Segment næringseiendomsengasjementer]],1,0)),V707,""))</f>
        <v/>
      </c>
      <c r="Z707" s="120" t="str">
        <f>IF(OR(Y707="",Y707=0),"",IF(ISERROR(VLOOKUP(Y707+0,Tabell11[[#All],[SMB rabatt]],1,0)),Y707,""))</f>
        <v/>
      </c>
      <c r="AC707" s="120" t="str">
        <f>IF(OR(AB707="",AB707=0),"",IF(ISERROR(VLOOKUP(AB707+0,Tabell12[[#All],[Størrelsesparameter]],1,0)),AB707,""))</f>
        <v/>
      </c>
    </row>
    <row r="708" spans="3:29" ht="14.5">
      <c r="C708" s="8">
        <v>47720</v>
      </c>
      <c r="D708" s="8"/>
      <c r="E708" s="8"/>
      <c r="F708" s="8"/>
      <c r="G708" s="8"/>
      <c r="H708" s="8"/>
      <c r="I708" s="8"/>
      <c r="J708" s="8"/>
      <c r="K708" s="8"/>
      <c r="Q708" s="120" t="str">
        <f>IF(OR(P708="",P708=0),"",IF(ISERROR(VLOOKUP(P708+0,Tabell3[[#All],[Næringskode]],1,0)),P708,""))</f>
        <v/>
      </c>
      <c r="T708" s="120" t="str">
        <f>IF(OR(S708="",S708=0),"",IF(ISERROR(VLOOKUP(S708+0,Tabell8[[#All],[Hovedtype sikkerhet (kategori 1 – 6)]],1,0)),S708,""))</f>
        <v/>
      </c>
      <c r="W708" s="120" t="str">
        <f>IF(OR(V708="",V708=0),"",IF(ISERROR(VLOOKUP(V708+0,Tabell10[[#All],[Segment næringseiendomsengasjementer]],1,0)),V708,""))</f>
        <v/>
      </c>
      <c r="Z708" s="120" t="str">
        <f>IF(OR(Y708="",Y708=0),"",IF(ISERROR(VLOOKUP(Y708+0,Tabell11[[#All],[SMB rabatt]],1,0)),Y708,""))</f>
        <v/>
      </c>
      <c r="AC708" s="120" t="str">
        <f>IF(OR(AB708="",AB708=0),"",IF(ISERROR(VLOOKUP(AB708+0,Tabell12[[#All],[Størrelsesparameter]],1,0)),AB708,""))</f>
        <v/>
      </c>
    </row>
    <row r="709" spans="3:29" ht="14.5">
      <c r="C709" s="8">
        <v>47720</v>
      </c>
      <c r="D709" s="8"/>
      <c r="E709" s="8"/>
      <c r="F709" s="8"/>
      <c r="G709" s="8"/>
      <c r="H709" s="8"/>
      <c r="I709" s="8"/>
      <c r="J709" s="8"/>
      <c r="K709" s="8"/>
      <c r="Q709" s="120" t="str">
        <f>IF(OR(P709="",P709=0),"",IF(ISERROR(VLOOKUP(P709+0,Tabell3[[#All],[Næringskode]],1,0)),P709,""))</f>
        <v/>
      </c>
      <c r="T709" s="120" t="str">
        <f>IF(OR(S709="",S709=0),"",IF(ISERROR(VLOOKUP(S709+0,Tabell8[[#All],[Hovedtype sikkerhet (kategori 1 – 6)]],1,0)),S709,""))</f>
        <v/>
      </c>
      <c r="W709" s="120" t="str">
        <f>IF(OR(V709="",V709=0),"",IF(ISERROR(VLOOKUP(V709+0,Tabell10[[#All],[Segment næringseiendomsengasjementer]],1,0)),V709,""))</f>
        <v/>
      </c>
      <c r="Z709" s="120" t="str">
        <f>IF(OR(Y709="",Y709=0),"",IF(ISERROR(VLOOKUP(Y709+0,Tabell11[[#All],[SMB rabatt]],1,0)),Y709,""))</f>
        <v/>
      </c>
      <c r="AC709" s="120" t="str">
        <f>IF(OR(AB709="",AB709=0),"",IF(ISERROR(VLOOKUP(AB709+0,Tabell12[[#All],[Størrelsesparameter]],1,0)),AB709,""))</f>
        <v/>
      </c>
    </row>
    <row r="710" spans="3:29" ht="14.5">
      <c r="C710" s="8">
        <v>47720</v>
      </c>
      <c r="D710" s="8"/>
      <c r="E710" s="8"/>
      <c r="F710" s="8"/>
      <c r="G710" s="8"/>
      <c r="H710" s="8"/>
      <c r="I710" s="8"/>
      <c r="J710" s="8"/>
      <c r="K710" s="8"/>
      <c r="Q710" s="120" t="str">
        <f>IF(OR(P710="",P710=0),"",IF(ISERROR(VLOOKUP(P710+0,Tabell3[[#All],[Næringskode]],1,0)),P710,""))</f>
        <v/>
      </c>
      <c r="T710" s="120" t="str">
        <f>IF(OR(S710="",S710=0),"",IF(ISERROR(VLOOKUP(S710+0,Tabell8[[#All],[Hovedtype sikkerhet (kategori 1 – 6)]],1,0)),S710,""))</f>
        <v/>
      </c>
      <c r="W710" s="120" t="str">
        <f>IF(OR(V710="",V710=0),"",IF(ISERROR(VLOOKUP(V710+0,Tabell10[[#All],[Segment næringseiendomsengasjementer]],1,0)),V710,""))</f>
        <v/>
      </c>
      <c r="Z710" s="120" t="str">
        <f>IF(OR(Y710="",Y710=0),"",IF(ISERROR(VLOOKUP(Y710+0,Tabell11[[#All],[SMB rabatt]],1,0)),Y710,""))</f>
        <v/>
      </c>
      <c r="AC710" s="120" t="str">
        <f>IF(OR(AB710="",AB710=0),"",IF(ISERROR(VLOOKUP(AB710+0,Tabell12[[#All],[Størrelsesparameter]],1,0)),AB710,""))</f>
        <v/>
      </c>
    </row>
    <row r="711" spans="3:29" ht="14.5">
      <c r="C711" s="8">
        <v>47720</v>
      </c>
      <c r="D711" s="8"/>
      <c r="E711" s="8"/>
      <c r="F711" s="8"/>
      <c r="G711" s="8"/>
      <c r="H711" s="8"/>
      <c r="I711" s="8"/>
      <c r="J711" s="8"/>
      <c r="K711" s="8"/>
      <c r="Q711" s="120" t="str">
        <f>IF(OR(P711="",P711=0),"",IF(ISERROR(VLOOKUP(P711+0,Tabell3[[#All],[Næringskode]],1,0)),P711,""))</f>
        <v/>
      </c>
      <c r="T711" s="120" t="str">
        <f>IF(OR(S711="",S711=0),"",IF(ISERROR(VLOOKUP(S711+0,Tabell8[[#All],[Hovedtype sikkerhet (kategori 1 – 6)]],1,0)),S711,""))</f>
        <v/>
      </c>
      <c r="W711" s="120" t="str">
        <f>IF(OR(V711="",V711=0),"",IF(ISERROR(VLOOKUP(V711+0,Tabell10[[#All],[Segment næringseiendomsengasjementer]],1,0)),V711,""))</f>
        <v/>
      </c>
      <c r="Z711" s="120" t="str">
        <f>IF(OR(Y711="",Y711=0),"",IF(ISERROR(VLOOKUP(Y711+0,Tabell11[[#All],[SMB rabatt]],1,0)),Y711,""))</f>
        <v/>
      </c>
      <c r="AC711" s="120" t="str">
        <f>IF(OR(AB711="",AB711=0),"",IF(ISERROR(VLOOKUP(AB711+0,Tabell12[[#All],[Størrelsesparameter]],1,0)),AB711,""))</f>
        <v/>
      </c>
    </row>
    <row r="712" spans="3:29" ht="14.5">
      <c r="C712" s="8">
        <v>47730</v>
      </c>
      <c r="D712" s="8"/>
      <c r="E712" s="8"/>
      <c r="F712" s="8"/>
      <c r="G712" s="8"/>
      <c r="H712" s="8"/>
      <c r="I712" s="8"/>
      <c r="J712" s="8"/>
      <c r="K712" s="8"/>
      <c r="Q712" s="120" t="str">
        <f>IF(OR(P712="",P712=0),"",IF(ISERROR(VLOOKUP(P712+0,Tabell3[[#All],[Næringskode]],1,0)),P712,""))</f>
        <v/>
      </c>
      <c r="T712" s="120" t="str">
        <f>IF(OR(S712="",S712=0),"",IF(ISERROR(VLOOKUP(S712+0,Tabell8[[#All],[Hovedtype sikkerhet (kategori 1 – 6)]],1,0)),S712,""))</f>
        <v/>
      </c>
      <c r="W712" s="120" t="str">
        <f>IF(OR(V712="",V712=0),"",IF(ISERROR(VLOOKUP(V712+0,Tabell10[[#All],[Segment næringseiendomsengasjementer]],1,0)),V712,""))</f>
        <v/>
      </c>
      <c r="Z712" s="120" t="str">
        <f>IF(OR(Y712="",Y712=0),"",IF(ISERROR(VLOOKUP(Y712+0,Tabell11[[#All],[SMB rabatt]],1,0)),Y712,""))</f>
        <v/>
      </c>
      <c r="AC712" s="120" t="str">
        <f>IF(OR(AB712="",AB712=0),"",IF(ISERROR(VLOOKUP(AB712+0,Tabell12[[#All],[Størrelsesparameter]],1,0)),AB712,""))</f>
        <v/>
      </c>
    </row>
    <row r="713" spans="3:29" ht="14.5">
      <c r="C713" s="8">
        <v>47730</v>
      </c>
      <c r="D713" s="8"/>
      <c r="E713" s="8"/>
      <c r="F713" s="8"/>
      <c r="G713" s="8"/>
      <c r="H713" s="8"/>
      <c r="I713" s="8"/>
      <c r="J713" s="8"/>
      <c r="K713" s="8"/>
      <c r="Q713" s="120" t="str">
        <f>IF(OR(P713="",P713=0),"",IF(ISERROR(VLOOKUP(P713+0,Tabell3[[#All],[Næringskode]],1,0)),P713,""))</f>
        <v/>
      </c>
      <c r="T713" s="120" t="str">
        <f>IF(OR(S713="",S713=0),"",IF(ISERROR(VLOOKUP(S713+0,Tabell8[[#All],[Hovedtype sikkerhet (kategori 1 – 6)]],1,0)),S713,""))</f>
        <v/>
      </c>
      <c r="W713" s="120" t="str">
        <f>IF(OR(V713="",V713=0),"",IF(ISERROR(VLOOKUP(V713+0,Tabell10[[#All],[Segment næringseiendomsengasjementer]],1,0)),V713,""))</f>
        <v/>
      </c>
      <c r="Z713" s="120" t="str">
        <f>IF(OR(Y713="",Y713=0),"",IF(ISERROR(VLOOKUP(Y713+0,Tabell11[[#All],[SMB rabatt]],1,0)),Y713,""))</f>
        <v/>
      </c>
      <c r="AC713" s="120" t="str">
        <f>IF(OR(AB713="",AB713=0),"",IF(ISERROR(VLOOKUP(AB713+0,Tabell12[[#All],[Størrelsesparameter]],1,0)),AB713,""))</f>
        <v/>
      </c>
    </row>
    <row r="714" spans="3:29" ht="14.5">
      <c r="C714" s="8">
        <v>47740</v>
      </c>
      <c r="D714" s="8"/>
      <c r="E714" s="8"/>
      <c r="F714" s="8"/>
      <c r="G714" s="8"/>
      <c r="H714" s="8"/>
      <c r="I714" s="8"/>
      <c r="J714" s="8"/>
      <c r="K714" s="8"/>
      <c r="Q714" s="120" t="str">
        <f>IF(OR(P714="",P714=0),"",IF(ISERROR(VLOOKUP(P714+0,Tabell3[[#All],[Næringskode]],1,0)),P714,""))</f>
        <v/>
      </c>
      <c r="T714" s="120" t="str">
        <f>IF(OR(S714="",S714=0),"",IF(ISERROR(VLOOKUP(S714+0,Tabell8[[#All],[Hovedtype sikkerhet (kategori 1 – 6)]],1,0)),S714,""))</f>
        <v/>
      </c>
      <c r="W714" s="120" t="str">
        <f>IF(OR(V714="",V714=0),"",IF(ISERROR(VLOOKUP(V714+0,Tabell10[[#All],[Segment næringseiendomsengasjementer]],1,0)),V714,""))</f>
        <v/>
      </c>
      <c r="Z714" s="120" t="str">
        <f>IF(OR(Y714="",Y714=0),"",IF(ISERROR(VLOOKUP(Y714+0,Tabell11[[#All],[SMB rabatt]],1,0)),Y714,""))</f>
        <v/>
      </c>
      <c r="AC714" s="120" t="str">
        <f>IF(OR(AB714="",AB714=0),"",IF(ISERROR(VLOOKUP(AB714+0,Tabell12[[#All],[Størrelsesparameter]],1,0)),AB714,""))</f>
        <v/>
      </c>
    </row>
    <row r="715" spans="3:29" ht="14.5">
      <c r="C715" s="8">
        <v>47740</v>
      </c>
      <c r="D715" s="8"/>
      <c r="E715" s="8"/>
      <c r="F715" s="8"/>
      <c r="G715" s="8"/>
      <c r="H715" s="8"/>
      <c r="I715" s="8"/>
      <c r="J715" s="8"/>
      <c r="K715" s="8"/>
      <c r="Q715" s="120" t="str">
        <f>IF(OR(P715="",P715=0),"",IF(ISERROR(VLOOKUP(P715+0,Tabell3[[#All],[Næringskode]],1,0)),P715,""))</f>
        <v/>
      </c>
      <c r="T715" s="120" t="str">
        <f>IF(OR(S715="",S715=0),"",IF(ISERROR(VLOOKUP(S715+0,Tabell8[[#All],[Hovedtype sikkerhet (kategori 1 – 6)]],1,0)),S715,""))</f>
        <v/>
      </c>
      <c r="W715" s="120" t="str">
        <f>IF(OR(V715="",V715=0),"",IF(ISERROR(VLOOKUP(V715+0,Tabell10[[#All],[Segment næringseiendomsengasjementer]],1,0)),V715,""))</f>
        <v/>
      </c>
      <c r="Z715" s="120" t="str">
        <f>IF(OR(Y715="",Y715=0),"",IF(ISERROR(VLOOKUP(Y715+0,Tabell11[[#All],[SMB rabatt]],1,0)),Y715,""))</f>
        <v/>
      </c>
      <c r="AC715" s="120" t="str">
        <f>IF(OR(AB715="",AB715=0),"",IF(ISERROR(VLOOKUP(AB715+0,Tabell12[[#All],[Størrelsesparameter]],1,0)),AB715,""))</f>
        <v/>
      </c>
    </row>
    <row r="716" spans="3:29" ht="14.5">
      <c r="C716" s="8">
        <v>47740</v>
      </c>
      <c r="D716" s="8"/>
      <c r="E716" s="8"/>
      <c r="F716" s="8"/>
      <c r="G716" s="8"/>
      <c r="H716" s="8"/>
      <c r="I716" s="8"/>
      <c r="J716" s="8"/>
      <c r="K716" s="8"/>
      <c r="Q716" s="120" t="str">
        <f>IF(OR(P716="",P716=0),"",IF(ISERROR(VLOOKUP(P716+0,Tabell3[[#All],[Næringskode]],1,0)),P716,""))</f>
        <v/>
      </c>
      <c r="T716" s="120" t="str">
        <f>IF(OR(S716="",S716=0),"",IF(ISERROR(VLOOKUP(S716+0,Tabell8[[#All],[Hovedtype sikkerhet (kategori 1 – 6)]],1,0)),S716,""))</f>
        <v/>
      </c>
      <c r="W716" s="120" t="str">
        <f>IF(OR(V716="",V716=0),"",IF(ISERROR(VLOOKUP(V716+0,Tabell10[[#All],[Segment næringseiendomsengasjementer]],1,0)),V716,""))</f>
        <v/>
      </c>
      <c r="Z716" s="120" t="str">
        <f>IF(OR(Y716="",Y716=0),"",IF(ISERROR(VLOOKUP(Y716+0,Tabell11[[#All],[SMB rabatt]],1,0)),Y716,""))</f>
        <v/>
      </c>
      <c r="AC716" s="120" t="str">
        <f>IF(OR(AB716="",AB716=0),"",IF(ISERROR(VLOOKUP(AB716+0,Tabell12[[#All],[Størrelsesparameter]],1,0)),AB716,""))</f>
        <v/>
      </c>
    </row>
    <row r="717" spans="3:29" ht="14.5">
      <c r="C717" s="8">
        <v>47740</v>
      </c>
      <c r="D717" s="8"/>
      <c r="E717" s="8"/>
      <c r="F717" s="8"/>
      <c r="G717" s="8"/>
      <c r="H717" s="8"/>
      <c r="I717" s="8"/>
      <c r="J717" s="8"/>
      <c r="K717" s="8"/>
      <c r="Q717" s="120" t="str">
        <f>IF(OR(P717="",P717=0),"",IF(ISERROR(VLOOKUP(P717+0,Tabell3[[#All],[Næringskode]],1,0)),P717,""))</f>
        <v/>
      </c>
      <c r="T717" s="120" t="str">
        <f>IF(OR(S717="",S717=0),"",IF(ISERROR(VLOOKUP(S717+0,Tabell8[[#All],[Hovedtype sikkerhet (kategori 1 – 6)]],1,0)),S717,""))</f>
        <v/>
      </c>
      <c r="W717" s="120" t="str">
        <f>IF(OR(V717="",V717=0),"",IF(ISERROR(VLOOKUP(V717+0,Tabell10[[#All],[Segment næringseiendomsengasjementer]],1,0)),V717,""))</f>
        <v/>
      </c>
      <c r="Z717" s="120" t="str">
        <f>IF(OR(Y717="",Y717=0),"",IF(ISERROR(VLOOKUP(Y717+0,Tabell11[[#All],[SMB rabatt]],1,0)),Y717,""))</f>
        <v/>
      </c>
      <c r="AC717" s="120" t="str">
        <f>IF(OR(AB717="",AB717=0),"",IF(ISERROR(VLOOKUP(AB717+0,Tabell12[[#All],[Størrelsesparameter]],1,0)),AB717,""))</f>
        <v/>
      </c>
    </row>
    <row r="718" spans="3:29" ht="14.5">
      <c r="C718" s="8">
        <v>47740</v>
      </c>
      <c r="D718" s="8"/>
      <c r="E718" s="8"/>
      <c r="F718" s="8"/>
      <c r="G718" s="8"/>
      <c r="H718" s="8"/>
      <c r="I718" s="8"/>
      <c r="J718" s="8"/>
      <c r="K718" s="8"/>
      <c r="Q718" s="120" t="str">
        <f>IF(OR(P718="",P718=0),"",IF(ISERROR(VLOOKUP(P718+0,Tabell3[[#All],[Næringskode]],1,0)),P718,""))</f>
        <v/>
      </c>
      <c r="T718" s="120" t="str">
        <f>IF(OR(S718="",S718=0),"",IF(ISERROR(VLOOKUP(S718+0,Tabell8[[#All],[Hovedtype sikkerhet (kategori 1 – 6)]],1,0)),S718,""))</f>
        <v/>
      </c>
      <c r="W718" s="120" t="str">
        <f>IF(OR(V718="",V718=0),"",IF(ISERROR(VLOOKUP(V718+0,Tabell10[[#All],[Segment næringseiendomsengasjementer]],1,0)),V718,""))</f>
        <v/>
      </c>
      <c r="Z718" s="120" t="str">
        <f>IF(OR(Y718="",Y718=0),"",IF(ISERROR(VLOOKUP(Y718+0,Tabell11[[#All],[SMB rabatt]],1,0)),Y718,""))</f>
        <v/>
      </c>
      <c r="AC718" s="120" t="str">
        <f>IF(OR(AB718="",AB718=0),"",IF(ISERROR(VLOOKUP(AB718+0,Tabell12[[#All],[Størrelsesparameter]],1,0)),AB718,""))</f>
        <v/>
      </c>
    </row>
    <row r="719" spans="3:29" ht="14.5">
      <c r="C719" s="8">
        <v>47750</v>
      </c>
      <c r="D719" s="8"/>
      <c r="E719" s="8"/>
      <c r="F719" s="8"/>
      <c r="G719" s="8"/>
      <c r="H719" s="8"/>
      <c r="I719" s="8"/>
      <c r="J719" s="8"/>
      <c r="K719" s="8"/>
      <c r="Q719" s="120" t="str">
        <f>IF(OR(P719="",P719=0),"",IF(ISERROR(VLOOKUP(P719+0,Tabell3[[#All],[Næringskode]],1,0)),P719,""))</f>
        <v/>
      </c>
      <c r="T719" s="120" t="str">
        <f>IF(OR(S719="",S719=0),"",IF(ISERROR(VLOOKUP(S719+0,Tabell8[[#All],[Hovedtype sikkerhet (kategori 1 – 6)]],1,0)),S719,""))</f>
        <v/>
      </c>
      <c r="W719" s="120" t="str">
        <f>IF(OR(V719="",V719=0),"",IF(ISERROR(VLOOKUP(V719+0,Tabell10[[#All],[Segment næringseiendomsengasjementer]],1,0)),V719,""))</f>
        <v/>
      </c>
      <c r="Z719" s="120" t="str">
        <f>IF(OR(Y719="",Y719=0),"",IF(ISERROR(VLOOKUP(Y719+0,Tabell11[[#All],[SMB rabatt]],1,0)),Y719,""))</f>
        <v/>
      </c>
      <c r="AC719" s="120" t="str">
        <f>IF(OR(AB719="",AB719=0),"",IF(ISERROR(VLOOKUP(AB719+0,Tabell12[[#All],[Størrelsesparameter]],1,0)),AB719,""))</f>
        <v/>
      </c>
    </row>
    <row r="720" spans="3:29" ht="14.5">
      <c r="C720" s="8">
        <v>47750</v>
      </c>
      <c r="D720" s="8"/>
      <c r="E720" s="8"/>
      <c r="F720" s="8"/>
      <c r="G720" s="8"/>
      <c r="H720" s="8"/>
      <c r="I720" s="8"/>
      <c r="J720" s="8"/>
      <c r="K720" s="8"/>
      <c r="Q720" s="120" t="str">
        <f>IF(OR(P720="",P720=0),"",IF(ISERROR(VLOOKUP(P720+0,Tabell3[[#All],[Næringskode]],1,0)),P720,""))</f>
        <v/>
      </c>
      <c r="T720" s="120" t="str">
        <f>IF(OR(S720="",S720=0),"",IF(ISERROR(VLOOKUP(S720+0,Tabell8[[#All],[Hovedtype sikkerhet (kategori 1 – 6)]],1,0)),S720,""))</f>
        <v/>
      </c>
      <c r="W720" s="120" t="str">
        <f>IF(OR(V720="",V720=0),"",IF(ISERROR(VLOOKUP(V720+0,Tabell10[[#All],[Segment næringseiendomsengasjementer]],1,0)),V720,""))</f>
        <v/>
      </c>
      <c r="Z720" s="120" t="str">
        <f>IF(OR(Y720="",Y720=0),"",IF(ISERROR(VLOOKUP(Y720+0,Tabell11[[#All],[SMB rabatt]],1,0)),Y720,""))</f>
        <v/>
      </c>
      <c r="AC720" s="120" t="str">
        <f>IF(OR(AB720="",AB720=0),"",IF(ISERROR(VLOOKUP(AB720+0,Tabell12[[#All],[Størrelsesparameter]],1,0)),AB720,""))</f>
        <v/>
      </c>
    </row>
    <row r="721" spans="3:29" ht="14.5">
      <c r="C721" s="8">
        <v>47750</v>
      </c>
      <c r="D721" s="8"/>
      <c r="E721" s="8"/>
      <c r="F721" s="8"/>
      <c r="G721" s="8"/>
      <c r="H721" s="8"/>
      <c r="I721" s="8"/>
      <c r="J721" s="8"/>
      <c r="K721" s="8"/>
      <c r="Q721" s="120" t="str">
        <f>IF(OR(P721="",P721=0),"",IF(ISERROR(VLOOKUP(P721+0,Tabell3[[#All],[Næringskode]],1,0)),P721,""))</f>
        <v/>
      </c>
      <c r="T721" s="120" t="str">
        <f>IF(OR(S721="",S721=0),"",IF(ISERROR(VLOOKUP(S721+0,Tabell8[[#All],[Hovedtype sikkerhet (kategori 1 – 6)]],1,0)),S721,""))</f>
        <v/>
      </c>
      <c r="W721" s="120" t="str">
        <f>IF(OR(V721="",V721=0),"",IF(ISERROR(VLOOKUP(V721+0,Tabell10[[#All],[Segment næringseiendomsengasjementer]],1,0)),V721,""))</f>
        <v/>
      </c>
      <c r="Z721" s="120" t="str">
        <f>IF(OR(Y721="",Y721=0),"",IF(ISERROR(VLOOKUP(Y721+0,Tabell11[[#All],[SMB rabatt]],1,0)),Y721,""))</f>
        <v/>
      </c>
      <c r="AC721" s="120" t="str">
        <f>IF(OR(AB721="",AB721=0),"",IF(ISERROR(VLOOKUP(AB721+0,Tabell12[[#All],[Størrelsesparameter]],1,0)),AB721,""))</f>
        <v/>
      </c>
    </row>
    <row r="722" spans="3:29" ht="14.5">
      <c r="C722" s="8">
        <v>47750</v>
      </c>
      <c r="D722" s="8"/>
      <c r="E722" s="8"/>
      <c r="F722" s="8"/>
      <c r="G722" s="8"/>
      <c r="H722" s="8"/>
      <c r="I722" s="8"/>
      <c r="J722" s="8"/>
      <c r="K722" s="8"/>
      <c r="Q722" s="120" t="str">
        <f>IF(OR(P722="",P722=0),"",IF(ISERROR(VLOOKUP(P722+0,Tabell3[[#All],[Næringskode]],1,0)),P722,""))</f>
        <v/>
      </c>
      <c r="T722" s="120" t="str">
        <f>IF(OR(S722="",S722=0),"",IF(ISERROR(VLOOKUP(S722+0,Tabell8[[#All],[Hovedtype sikkerhet (kategori 1 – 6)]],1,0)),S722,""))</f>
        <v/>
      </c>
      <c r="W722" s="120" t="str">
        <f>IF(OR(V722="",V722=0),"",IF(ISERROR(VLOOKUP(V722+0,Tabell10[[#All],[Segment næringseiendomsengasjementer]],1,0)),V722,""))</f>
        <v/>
      </c>
      <c r="Z722" s="120" t="str">
        <f>IF(OR(Y722="",Y722=0),"",IF(ISERROR(VLOOKUP(Y722+0,Tabell11[[#All],[SMB rabatt]],1,0)),Y722,""))</f>
        <v/>
      </c>
      <c r="AC722" s="120" t="str">
        <f>IF(OR(AB722="",AB722=0),"",IF(ISERROR(VLOOKUP(AB722+0,Tabell12[[#All],[Størrelsesparameter]],1,0)),AB722,""))</f>
        <v/>
      </c>
    </row>
    <row r="723" spans="3:29" ht="14.5">
      <c r="C723" s="8">
        <v>47761</v>
      </c>
      <c r="D723" s="8"/>
      <c r="E723" s="8"/>
      <c r="F723" s="8"/>
      <c r="G723" s="8"/>
      <c r="H723" s="8"/>
      <c r="I723" s="8"/>
      <c r="J723" s="8"/>
      <c r="K723" s="8"/>
      <c r="Q723" s="120" t="str">
        <f>IF(OR(P723="",P723=0),"",IF(ISERROR(VLOOKUP(P723+0,Tabell3[[#All],[Næringskode]],1,0)),P723,""))</f>
        <v/>
      </c>
      <c r="T723" s="120" t="str">
        <f>IF(OR(S723="",S723=0),"",IF(ISERROR(VLOOKUP(S723+0,Tabell8[[#All],[Hovedtype sikkerhet (kategori 1 – 6)]],1,0)),S723,""))</f>
        <v/>
      </c>
      <c r="W723" s="120" t="str">
        <f>IF(OR(V723="",V723=0),"",IF(ISERROR(VLOOKUP(V723+0,Tabell10[[#All],[Segment næringseiendomsengasjementer]],1,0)),V723,""))</f>
        <v/>
      </c>
      <c r="Z723" s="120" t="str">
        <f>IF(OR(Y723="",Y723=0),"",IF(ISERROR(VLOOKUP(Y723+0,Tabell11[[#All],[SMB rabatt]],1,0)),Y723,""))</f>
        <v/>
      </c>
      <c r="AC723" s="120" t="str">
        <f>IF(OR(AB723="",AB723=0),"",IF(ISERROR(VLOOKUP(AB723+0,Tabell12[[#All],[Størrelsesparameter]],1,0)),AB723,""))</f>
        <v/>
      </c>
    </row>
    <row r="724" spans="3:29" ht="14.5">
      <c r="C724" s="8">
        <v>47761</v>
      </c>
      <c r="D724" s="8"/>
      <c r="E724" s="8"/>
      <c r="F724" s="8"/>
      <c r="G724" s="8"/>
      <c r="H724" s="8"/>
      <c r="I724" s="8"/>
      <c r="J724" s="8"/>
      <c r="K724" s="8"/>
      <c r="Q724" s="120" t="str">
        <f>IF(OR(P724="",P724=0),"",IF(ISERROR(VLOOKUP(P724+0,Tabell3[[#All],[Næringskode]],1,0)),P724,""))</f>
        <v/>
      </c>
      <c r="T724" s="120" t="str">
        <f>IF(OR(S724="",S724=0),"",IF(ISERROR(VLOOKUP(S724+0,Tabell8[[#All],[Hovedtype sikkerhet (kategori 1 – 6)]],1,0)),S724,""))</f>
        <v/>
      </c>
      <c r="W724" s="120" t="str">
        <f>IF(OR(V724="",V724=0),"",IF(ISERROR(VLOOKUP(V724+0,Tabell10[[#All],[Segment næringseiendomsengasjementer]],1,0)),V724,""))</f>
        <v/>
      </c>
      <c r="Z724" s="120" t="str">
        <f>IF(OR(Y724="",Y724=0),"",IF(ISERROR(VLOOKUP(Y724+0,Tabell11[[#All],[SMB rabatt]],1,0)),Y724,""))</f>
        <v/>
      </c>
      <c r="AC724" s="120" t="str">
        <f>IF(OR(AB724="",AB724=0),"",IF(ISERROR(VLOOKUP(AB724+0,Tabell12[[#All],[Størrelsesparameter]],1,0)),AB724,""))</f>
        <v/>
      </c>
    </row>
    <row r="725" spans="3:29" ht="14.5">
      <c r="C725" s="8">
        <v>47761</v>
      </c>
      <c r="D725" s="8"/>
      <c r="E725" s="8"/>
      <c r="F725" s="8"/>
      <c r="G725" s="8"/>
      <c r="H725" s="8"/>
      <c r="I725" s="8"/>
      <c r="J725" s="8"/>
      <c r="K725" s="8"/>
      <c r="Q725" s="120" t="str">
        <f>IF(OR(P725="",P725=0),"",IF(ISERROR(VLOOKUP(P725+0,Tabell3[[#All],[Næringskode]],1,0)),P725,""))</f>
        <v/>
      </c>
      <c r="T725" s="120" t="str">
        <f>IF(OR(S725="",S725=0),"",IF(ISERROR(VLOOKUP(S725+0,Tabell8[[#All],[Hovedtype sikkerhet (kategori 1 – 6)]],1,0)),S725,""))</f>
        <v/>
      </c>
      <c r="W725" s="120" t="str">
        <f>IF(OR(V725="",V725=0),"",IF(ISERROR(VLOOKUP(V725+0,Tabell10[[#All],[Segment næringseiendomsengasjementer]],1,0)),V725,""))</f>
        <v/>
      </c>
      <c r="Z725" s="120" t="str">
        <f>IF(OR(Y725="",Y725=0),"",IF(ISERROR(VLOOKUP(Y725+0,Tabell11[[#All],[SMB rabatt]],1,0)),Y725,""))</f>
        <v/>
      </c>
      <c r="AC725" s="120" t="str">
        <f>IF(OR(AB725="",AB725=0),"",IF(ISERROR(VLOOKUP(AB725+0,Tabell12[[#All],[Størrelsesparameter]],1,0)),AB725,""))</f>
        <v/>
      </c>
    </row>
    <row r="726" spans="3:29" ht="14.5">
      <c r="C726" s="8">
        <v>47761</v>
      </c>
      <c r="D726" s="8"/>
      <c r="E726" s="8"/>
      <c r="F726" s="8"/>
      <c r="G726" s="8"/>
      <c r="H726" s="8"/>
      <c r="I726" s="8"/>
      <c r="J726" s="8"/>
      <c r="K726" s="8"/>
      <c r="Q726" s="120" t="str">
        <f>IF(OR(P726="",P726=0),"",IF(ISERROR(VLOOKUP(P726+0,Tabell3[[#All],[Næringskode]],1,0)),P726,""))</f>
        <v/>
      </c>
      <c r="T726" s="120" t="str">
        <f>IF(OR(S726="",S726=0),"",IF(ISERROR(VLOOKUP(S726+0,Tabell8[[#All],[Hovedtype sikkerhet (kategori 1 – 6)]],1,0)),S726,""))</f>
        <v/>
      </c>
      <c r="W726" s="120" t="str">
        <f>IF(OR(V726="",V726=0),"",IF(ISERROR(VLOOKUP(V726+0,Tabell10[[#All],[Segment næringseiendomsengasjementer]],1,0)),V726,""))</f>
        <v/>
      </c>
      <c r="Z726" s="120" t="str">
        <f>IF(OR(Y726="",Y726=0),"",IF(ISERROR(VLOOKUP(Y726+0,Tabell11[[#All],[SMB rabatt]],1,0)),Y726,""))</f>
        <v/>
      </c>
      <c r="AC726" s="120" t="str">
        <f>IF(OR(AB726="",AB726=0),"",IF(ISERROR(VLOOKUP(AB726+0,Tabell12[[#All],[Størrelsesparameter]],1,0)),AB726,""))</f>
        <v/>
      </c>
    </row>
    <row r="727" spans="3:29" ht="14.5">
      <c r="C727" s="8">
        <v>47762</v>
      </c>
      <c r="D727" s="8"/>
      <c r="E727" s="8"/>
      <c r="F727" s="8"/>
      <c r="G727" s="8"/>
      <c r="H727" s="8"/>
      <c r="I727" s="8"/>
      <c r="J727" s="8"/>
      <c r="K727" s="8"/>
      <c r="Q727" s="120" t="str">
        <f>IF(OR(P727="",P727=0),"",IF(ISERROR(VLOOKUP(P727+0,Tabell3[[#All],[Næringskode]],1,0)),P727,""))</f>
        <v/>
      </c>
      <c r="T727" s="120" t="str">
        <f>IF(OR(S727="",S727=0),"",IF(ISERROR(VLOOKUP(S727+0,Tabell8[[#All],[Hovedtype sikkerhet (kategori 1 – 6)]],1,0)),S727,""))</f>
        <v/>
      </c>
      <c r="W727" s="120" t="str">
        <f>IF(OR(V727="",V727=0),"",IF(ISERROR(VLOOKUP(V727+0,Tabell10[[#All],[Segment næringseiendomsengasjementer]],1,0)),V727,""))</f>
        <v/>
      </c>
      <c r="Z727" s="120" t="str">
        <f>IF(OR(Y727="",Y727=0),"",IF(ISERROR(VLOOKUP(Y727+0,Tabell11[[#All],[SMB rabatt]],1,0)),Y727,""))</f>
        <v/>
      </c>
      <c r="AC727" s="120" t="str">
        <f>IF(OR(AB727="",AB727=0),"",IF(ISERROR(VLOOKUP(AB727+0,Tabell12[[#All],[Størrelsesparameter]],1,0)),AB727,""))</f>
        <v/>
      </c>
    </row>
    <row r="728" spans="3:29" ht="14.5">
      <c r="C728" s="8">
        <v>47762</v>
      </c>
      <c r="D728" s="8"/>
      <c r="E728" s="8"/>
      <c r="F728" s="8"/>
      <c r="G728" s="8"/>
      <c r="H728" s="8"/>
      <c r="I728" s="8"/>
      <c r="J728" s="8"/>
      <c r="K728" s="8"/>
      <c r="Q728" s="120" t="str">
        <f>IF(OR(P728="",P728=0),"",IF(ISERROR(VLOOKUP(P728+0,Tabell3[[#All],[Næringskode]],1,0)),P728,""))</f>
        <v/>
      </c>
      <c r="T728" s="120" t="str">
        <f>IF(OR(S728="",S728=0),"",IF(ISERROR(VLOOKUP(S728+0,Tabell8[[#All],[Hovedtype sikkerhet (kategori 1 – 6)]],1,0)),S728,""))</f>
        <v/>
      </c>
      <c r="W728" s="120" t="str">
        <f>IF(OR(V728="",V728=0),"",IF(ISERROR(VLOOKUP(V728+0,Tabell10[[#All],[Segment næringseiendomsengasjementer]],1,0)),V728,""))</f>
        <v/>
      </c>
      <c r="Z728" s="120" t="str">
        <f>IF(OR(Y728="",Y728=0),"",IF(ISERROR(VLOOKUP(Y728+0,Tabell11[[#All],[SMB rabatt]],1,0)),Y728,""))</f>
        <v/>
      </c>
      <c r="AC728" s="120" t="str">
        <f>IF(OR(AB728="",AB728=0),"",IF(ISERROR(VLOOKUP(AB728+0,Tabell12[[#All],[Størrelsesparameter]],1,0)),AB728,""))</f>
        <v/>
      </c>
    </row>
    <row r="729" spans="3:29" ht="14.5">
      <c r="C729" s="8">
        <v>47762</v>
      </c>
      <c r="D729" s="8"/>
      <c r="E729" s="8"/>
      <c r="F729" s="8"/>
      <c r="G729" s="8"/>
      <c r="H729" s="8"/>
      <c r="I729" s="8"/>
      <c r="J729" s="8"/>
      <c r="K729" s="8"/>
      <c r="Q729" s="120" t="str">
        <f>IF(OR(P729="",P729=0),"",IF(ISERROR(VLOOKUP(P729+0,Tabell3[[#All],[Næringskode]],1,0)),P729,""))</f>
        <v/>
      </c>
      <c r="T729" s="120" t="str">
        <f>IF(OR(S729="",S729=0),"",IF(ISERROR(VLOOKUP(S729+0,Tabell8[[#All],[Hovedtype sikkerhet (kategori 1 – 6)]],1,0)),S729,""))</f>
        <v/>
      </c>
      <c r="W729" s="120" t="str">
        <f>IF(OR(V729="",V729=0),"",IF(ISERROR(VLOOKUP(V729+0,Tabell10[[#All],[Segment næringseiendomsengasjementer]],1,0)),V729,""))</f>
        <v/>
      </c>
      <c r="Z729" s="120" t="str">
        <f>IF(OR(Y729="",Y729=0),"",IF(ISERROR(VLOOKUP(Y729+0,Tabell11[[#All],[SMB rabatt]],1,0)),Y729,""))</f>
        <v/>
      </c>
      <c r="AC729" s="120" t="str">
        <f>IF(OR(AB729="",AB729=0),"",IF(ISERROR(VLOOKUP(AB729+0,Tabell12[[#All],[Størrelsesparameter]],1,0)),AB729,""))</f>
        <v/>
      </c>
    </row>
    <row r="730" spans="3:29" ht="14.5">
      <c r="C730" s="8">
        <v>47762</v>
      </c>
      <c r="D730" s="8"/>
      <c r="E730" s="8"/>
      <c r="F730" s="8"/>
      <c r="G730" s="8"/>
      <c r="H730" s="8"/>
      <c r="I730" s="8"/>
      <c r="J730" s="8"/>
      <c r="K730" s="8"/>
      <c r="Q730" s="120" t="str">
        <f>IF(OR(P730="",P730=0),"",IF(ISERROR(VLOOKUP(P730+0,Tabell3[[#All],[Næringskode]],1,0)),P730,""))</f>
        <v/>
      </c>
      <c r="T730" s="120" t="str">
        <f>IF(OR(S730="",S730=0),"",IF(ISERROR(VLOOKUP(S730+0,Tabell8[[#All],[Hovedtype sikkerhet (kategori 1 – 6)]],1,0)),S730,""))</f>
        <v/>
      </c>
      <c r="W730" s="120" t="str">
        <f>IF(OR(V730="",V730=0),"",IF(ISERROR(VLOOKUP(V730+0,Tabell10[[#All],[Segment næringseiendomsengasjementer]],1,0)),V730,""))</f>
        <v/>
      </c>
      <c r="Z730" s="120" t="str">
        <f>IF(OR(Y730="",Y730=0),"",IF(ISERROR(VLOOKUP(Y730+0,Tabell11[[#All],[SMB rabatt]],1,0)),Y730,""))</f>
        <v/>
      </c>
      <c r="AC730" s="120" t="str">
        <f>IF(OR(AB730="",AB730=0),"",IF(ISERROR(VLOOKUP(AB730+0,Tabell12[[#All],[Størrelsesparameter]],1,0)),AB730,""))</f>
        <v/>
      </c>
    </row>
    <row r="731" spans="3:29" ht="14.5">
      <c r="C731" s="8">
        <v>47770</v>
      </c>
      <c r="D731" s="8"/>
      <c r="E731" s="8"/>
      <c r="F731" s="8"/>
      <c r="G731" s="8"/>
      <c r="H731" s="8"/>
      <c r="I731" s="8"/>
      <c r="J731" s="8"/>
      <c r="K731" s="8"/>
      <c r="Q731" s="120" t="str">
        <f>IF(OR(P731="",P731=0),"",IF(ISERROR(VLOOKUP(P731+0,Tabell3[[#All],[Næringskode]],1,0)),P731,""))</f>
        <v/>
      </c>
      <c r="T731" s="120" t="str">
        <f>IF(OR(S731="",S731=0),"",IF(ISERROR(VLOOKUP(S731+0,Tabell8[[#All],[Hovedtype sikkerhet (kategori 1 – 6)]],1,0)),S731,""))</f>
        <v/>
      </c>
      <c r="W731" s="120" t="str">
        <f>IF(OR(V731="",V731=0),"",IF(ISERROR(VLOOKUP(V731+0,Tabell10[[#All],[Segment næringseiendomsengasjementer]],1,0)),V731,""))</f>
        <v/>
      </c>
      <c r="Z731" s="120" t="str">
        <f>IF(OR(Y731="",Y731=0),"",IF(ISERROR(VLOOKUP(Y731+0,Tabell11[[#All],[SMB rabatt]],1,0)),Y731,""))</f>
        <v/>
      </c>
      <c r="AC731" s="120" t="str">
        <f>IF(OR(AB731="",AB731=0),"",IF(ISERROR(VLOOKUP(AB731+0,Tabell12[[#All],[Størrelsesparameter]],1,0)),AB731,""))</f>
        <v/>
      </c>
    </row>
    <row r="732" spans="3:29" ht="14.5">
      <c r="C732" s="8">
        <v>47770</v>
      </c>
      <c r="D732" s="8"/>
      <c r="E732" s="8"/>
      <c r="F732" s="8"/>
      <c r="G732" s="8"/>
      <c r="H732" s="8"/>
      <c r="I732" s="8"/>
      <c r="J732" s="8"/>
      <c r="K732" s="8"/>
      <c r="Q732" s="120" t="str">
        <f>IF(OR(P732="",P732=0),"",IF(ISERROR(VLOOKUP(P732+0,Tabell3[[#All],[Næringskode]],1,0)),P732,""))</f>
        <v/>
      </c>
      <c r="T732" s="120" t="str">
        <f>IF(OR(S732="",S732=0),"",IF(ISERROR(VLOOKUP(S732+0,Tabell8[[#All],[Hovedtype sikkerhet (kategori 1 – 6)]],1,0)),S732,""))</f>
        <v/>
      </c>
      <c r="W732" s="120" t="str">
        <f>IF(OR(V732="",V732=0),"",IF(ISERROR(VLOOKUP(V732+0,Tabell10[[#All],[Segment næringseiendomsengasjementer]],1,0)),V732,""))</f>
        <v/>
      </c>
      <c r="Z732" s="120" t="str">
        <f>IF(OR(Y732="",Y732=0),"",IF(ISERROR(VLOOKUP(Y732+0,Tabell11[[#All],[SMB rabatt]],1,0)),Y732,""))</f>
        <v/>
      </c>
      <c r="AC732" s="120" t="str">
        <f>IF(OR(AB732="",AB732=0),"",IF(ISERROR(VLOOKUP(AB732+0,Tabell12[[#All],[Størrelsesparameter]],1,0)),AB732,""))</f>
        <v/>
      </c>
    </row>
    <row r="733" spans="3:29" ht="14.5">
      <c r="C733" s="8">
        <v>47770</v>
      </c>
      <c r="D733" s="8"/>
      <c r="E733" s="8"/>
      <c r="F733" s="8"/>
      <c r="G733" s="8"/>
      <c r="H733" s="8"/>
      <c r="I733" s="8"/>
      <c r="J733" s="8"/>
      <c r="K733" s="8"/>
      <c r="Q733" s="120" t="str">
        <f>IF(OR(P733="",P733=0),"",IF(ISERROR(VLOOKUP(P733+0,Tabell3[[#All],[Næringskode]],1,0)),P733,""))</f>
        <v/>
      </c>
      <c r="T733" s="120" t="str">
        <f>IF(OR(S733="",S733=0),"",IF(ISERROR(VLOOKUP(S733+0,Tabell8[[#All],[Hovedtype sikkerhet (kategori 1 – 6)]],1,0)),S733,""))</f>
        <v/>
      </c>
      <c r="W733" s="120" t="str">
        <f>IF(OR(V733="",V733=0),"",IF(ISERROR(VLOOKUP(V733+0,Tabell10[[#All],[Segment næringseiendomsengasjementer]],1,0)),V733,""))</f>
        <v/>
      </c>
      <c r="Z733" s="120" t="str">
        <f>IF(OR(Y733="",Y733=0),"",IF(ISERROR(VLOOKUP(Y733+0,Tabell11[[#All],[SMB rabatt]],1,0)),Y733,""))</f>
        <v/>
      </c>
      <c r="AC733" s="120" t="str">
        <f>IF(OR(AB733="",AB733=0),"",IF(ISERROR(VLOOKUP(AB733+0,Tabell12[[#All],[Størrelsesparameter]],1,0)),AB733,""))</f>
        <v/>
      </c>
    </row>
    <row r="734" spans="3:29" ht="14.5">
      <c r="C734" s="8">
        <v>47770</v>
      </c>
      <c r="D734" s="8"/>
      <c r="E734" s="8"/>
      <c r="F734" s="8"/>
      <c r="G734" s="8"/>
      <c r="H734" s="8"/>
      <c r="I734" s="8"/>
      <c r="J734" s="8"/>
      <c r="K734" s="8"/>
      <c r="Q734" s="120" t="str">
        <f>IF(OR(P734="",P734=0),"",IF(ISERROR(VLOOKUP(P734+0,Tabell3[[#All],[Næringskode]],1,0)),P734,""))</f>
        <v/>
      </c>
      <c r="T734" s="120" t="str">
        <f>IF(OR(S734="",S734=0),"",IF(ISERROR(VLOOKUP(S734+0,Tabell8[[#All],[Hovedtype sikkerhet (kategori 1 – 6)]],1,0)),S734,""))</f>
        <v/>
      </c>
      <c r="W734" s="120" t="str">
        <f>IF(OR(V734="",V734=0),"",IF(ISERROR(VLOOKUP(V734+0,Tabell10[[#All],[Segment næringseiendomsengasjementer]],1,0)),V734,""))</f>
        <v/>
      </c>
      <c r="Z734" s="120" t="str">
        <f>IF(OR(Y734="",Y734=0),"",IF(ISERROR(VLOOKUP(Y734+0,Tabell11[[#All],[SMB rabatt]],1,0)),Y734,""))</f>
        <v/>
      </c>
      <c r="AC734" s="120" t="str">
        <f>IF(OR(AB734="",AB734=0),"",IF(ISERROR(VLOOKUP(AB734+0,Tabell12[[#All],[Størrelsesparameter]],1,0)),AB734,""))</f>
        <v/>
      </c>
    </row>
    <row r="735" spans="3:29" ht="14.5">
      <c r="C735" s="8">
        <v>47770</v>
      </c>
      <c r="D735" s="8"/>
      <c r="E735" s="8"/>
      <c r="F735" s="8"/>
      <c r="G735" s="8"/>
      <c r="H735" s="8"/>
      <c r="I735" s="8"/>
      <c r="J735" s="8"/>
      <c r="K735" s="8"/>
      <c r="Q735" s="120" t="str">
        <f>IF(OR(P735="",P735=0),"",IF(ISERROR(VLOOKUP(P735+0,Tabell3[[#All],[Næringskode]],1,0)),P735,""))</f>
        <v/>
      </c>
      <c r="T735" s="120" t="str">
        <f>IF(OR(S735="",S735=0),"",IF(ISERROR(VLOOKUP(S735+0,Tabell8[[#All],[Hovedtype sikkerhet (kategori 1 – 6)]],1,0)),S735,""))</f>
        <v/>
      </c>
      <c r="W735" s="120" t="str">
        <f>IF(OR(V735="",V735=0),"",IF(ISERROR(VLOOKUP(V735+0,Tabell10[[#All],[Segment næringseiendomsengasjementer]],1,0)),V735,""))</f>
        <v/>
      </c>
      <c r="Z735" s="120" t="str">
        <f>IF(OR(Y735="",Y735=0),"",IF(ISERROR(VLOOKUP(Y735+0,Tabell11[[#All],[SMB rabatt]],1,0)),Y735,""))</f>
        <v/>
      </c>
      <c r="AC735" s="120" t="str">
        <f>IF(OR(AB735="",AB735=0),"",IF(ISERROR(VLOOKUP(AB735+0,Tabell12[[#All],[Størrelsesparameter]],1,0)),AB735,""))</f>
        <v/>
      </c>
    </row>
    <row r="736" spans="3:29" ht="14.5">
      <c r="C736" s="8">
        <v>47780</v>
      </c>
      <c r="D736" s="8"/>
      <c r="E736" s="8"/>
      <c r="F736" s="8"/>
      <c r="G736" s="8"/>
      <c r="H736" s="8"/>
      <c r="I736" s="8"/>
      <c r="J736" s="8"/>
      <c r="K736" s="8"/>
      <c r="Q736" s="120" t="str">
        <f>IF(OR(P736="",P736=0),"",IF(ISERROR(VLOOKUP(P736+0,Tabell3[[#All],[Næringskode]],1,0)),P736,""))</f>
        <v/>
      </c>
      <c r="T736" s="120" t="str">
        <f>IF(OR(S736="",S736=0),"",IF(ISERROR(VLOOKUP(S736+0,Tabell8[[#All],[Hovedtype sikkerhet (kategori 1 – 6)]],1,0)),S736,""))</f>
        <v/>
      </c>
      <c r="W736" s="120" t="str">
        <f>IF(OR(V736="",V736=0),"",IF(ISERROR(VLOOKUP(V736+0,Tabell10[[#All],[Segment næringseiendomsengasjementer]],1,0)),V736,""))</f>
        <v/>
      </c>
      <c r="Z736" s="120" t="str">
        <f>IF(OR(Y736="",Y736=0),"",IF(ISERROR(VLOOKUP(Y736+0,Tabell11[[#All],[SMB rabatt]],1,0)),Y736,""))</f>
        <v/>
      </c>
      <c r="AC736" s="120" t="str">
        <f>IF(OR(AB736="",AB736=0),"",IF(ISERROR(VLOOKUP(AB736+0,Tabell12[[#All],[Størrelsesparameter]],1,0)),AB736,""))</f>
        <v/>
      </c>
    </row>
    <row r="737" spans="3:29" ht="14.5">
      <c r="C737" s="8">
        <v>47780</v>
      </c>
      <c r="D737" s="8"/>
      <c r="E737" s="8"/>
      <c r="F737" s="8"/>
      <c r="G737" s="8"/>
      <c r="H737" s="8"/>
      <c r="I737" s="8"/>
      <c r="J737" s="8"/>
      <c r="K737" s="8"/>
      <c r="Q737" s="120" t="str">
        <f>IF(OR(P737="",P737=0),"",IF(ISERROR(VLOOKUP(P737+0,Tabell3[[#All],[Næringskode]],1,0)),P737,""))</f>
        <v/>
      </c>
      <c r="T737" s="120" t="str">
        <f>IF(OR(S737="",S737=0),"",IF(ISERROR(VLOOKUP(S737+0,Tabell8[[#All],[Hovedtype sikkerhet (kategori 1 – 6)]],1,0)),S737,""))</f>
        <v/>
      </c>
      <c r="W737" s="120" t="str">
        <f>IF(OR(V737="",V737=0),"",IF(ISERROR(VLOOKUP(V737+0,Tabell10[[#All],[Segment næringseiendomsengasjementer]],1,0)),V737,""))</f>
        <v/>
      </c>
      <c r="Z737" s="120" t="str">
        <f>IF(OR(Y737="",Y737=0),"",IF(ISERROR(VLOOKUP(Y737+0,Tabell11[[#All],[SMB rabatt]],1,0)),Y737,""))</f>
        <v/>
      </c>
      <c r="AC737" s="120" t="str">
        <f>IF(OR(AB737="",AB737=0),"",IF(ISERROR(VLOOKUP(AB737+0,Tabell12[[#All],[Størrelsesparameter]],1,0)),AB737,""))</f>
        <v/>
      </c>
    </row>
    <row r="738" spans="3:29" ht="14.5">
      <c r="C738" s="8">
        <v>47780</v>
      </c>
      <c r="D738" s="8"/>
      <c r="E738" s="8"/>
      <c r="F738" s="8"/>
      <c r="G738" s="8"/>
      <c r="H738" s="8"/>
      <c r="I738" s="8"/>
      <c r="J738" s="8"/>
      <c r="K738" s="8"/>
      <c r="Q738" s="120" t="str">
        <f>IF(OR(P738="",P738=0),"",IF(ISERROR(VLOOKUP(P738+0,Tabell3[[#All],[Næringskode]],1,0)),P738,""))</f>
        <v/>
      </c>
      <c r="T738" s="120" t="str">
        <f>IF(OR(S738="",S738=0),"",IF(ISERROR(VLOOKUP(S738+0,Tabell8[[#All],[Hovedtype sikkerhet (kategori 1 – 6)]],1,0)),S738,""))</f>
        <v/>
      </c>
      <c r="W738" s="120" t="str">
        <f>IF(OR(V738="",V738=0),"",IF(ISERROR(VLOOKUP(V738+0,Tabell10[[#All],[Segment næringseiendomsengasjementer]],1,0)),V738,""))</f>
        <v/>
      </c>
      <c r="Z738" s="120" t="str">
        <f>IF(OR(Y738="",Y738=0),"",IF(ISERROR(VLOOKUP(Y738+0,Tabell11[[#All],[SMB rabatt]],1,0)),Y738,""))</f>
        <v/>
      </c>
      <c r="AC738" s="120" t="str">
        <f>IF(OR(AB738="",AB738=0),"",IF(ISERROR(VLOOKUP(AB738+0,Tabell12[[#All],[Størrelsesparameter]],1,0)),AB738,""))</f>
        <v/>
      </c>
    </row>
    <row r="739" spans="3:29" ht="14.5">
      <c r="C739" s="8">
        <v>47780</v>
      </c>
      <c r="D739" s="8"/>
      <c r="E739" s="8"/>
      <c r="F739" s="8"/>
      <c r="G739" s="8"/>
      <c r="H739" s="8"/>
      <c r="I739" s="8"/>
      <c r="J739" s="8"/>
      <c r="K739" s="8"/>
      <c r="Q739" s="120" t="str">
        <f>IF(OR(P739="",P739=0),"",IF(ISERROR(VLOOKUP(P739+0,Tabell3[[#All],[Næringskode]],1,0)),P739,""))</f>
        <v/>
      </c>
      <c r="T739" s="120" t="str">
        <f>IF(OR(S739="",S739=0),"",IF(ISERROR(VLOOKUP(S739+0,Tabell8[[#All],[Hovedtype sikkerhet (kategori 1 – 6)]],1,0)),S739,""))</f>
        <v/>
      </c>
      <c r="W739" s="120" t="str">
        <f>IF(OR(V739="",V739=0),"",IF(ISERROR(VLOOKUP(V739+0,Tabell10[[#All],[Segment næringseiendomsengasjementer]],1,0)),V739,""))</f>
        <v/>
      </c>
      <c r="Z739" s="120" t="str">
        <f>IF(OR(Y739="",Y739=0),"",IF(ISERROR(VLOOKUP(Y739+0,Tabell11[[#All],[SMB rabatt]],1,0)),Y739,""))</f>
        <v/>
      </c>
      <c r="AC739" s="120" t="str">
        <f>IF(OR(AB739="",AB739=0),"",IF(ISERROR(VLOOKUP(AB739+0,Tabell12[[#All],[Størrelsesparameter]],1,0)),AB739,""))</f>
        <v/>
      </c>
    </row>
    <row r="740" spans="3:29" ht="14.5">
      <c r="C740" s="8">
        <v>47780</v>
      </c>
      <c r="D740" s="8"/>
      <c r="E740" s="8"/>
      <c r="F740" s="8"/>
      <c r="G740" s="8"/>
      <c r="H740" s="8"/>
      <c r="I740" s="8"/>
      <c r="J740" s="8"/>
      <c r="K740" s="8"/>
      <c r="Q740" s="120" t="str">
        <f>IF(OR(P740="",P740=0),"",IF(ISERROR(VLOOKUP(P740+0,Tabell3[[#All],[Næringskode]],1,0)),P740,""))</f>
        <v/>
      </c>
      <c r="T740" s="120" t="str">
        <f>IF(OR(S740="",S740=0),"",IF(ISERROR(VLOOKUP(S740+0,Tabell8[[#All],[Hovedtype sikkerhet (kategori 1 – 6)]],1,0)),S740,""))</f>
        <v/>
      </c>
      <c r="W740" s="120" t="str">
        <f>IF(OR(V740="",V740=0),"",IF(ISERROR(VLOOKUP(V740+0,Tabell10[[#All],[Segment næringseiendomsengasjementer]],1,0)),V740,""))</f>
        <v/>
      </c>
      <c r="Z740" s="120" t="str">
        <f>IF(OR(Y740="",Y740=0),"",IF(ISERROR(VLOOKUP(Y740+0,Tabell11[[#All],[SMB rabatt]],1,0)),Y740,""))</f>
        <v/>
      </c>
      <c r="AC740" s="120" t="str">
        <f>IF(OR(AB740="",AB740=0),"",IF(ISERROR(VLOOKUP(AB740+0,Tabell12[[#All],[Størrelsesparameter]],1,0)),AB740,""))</f>
        <v/>
      </c>
    </row>
    <row r="741" spans="3:29" ht="14.5">
      <c r="C741" s="8">
        <v>47780</v>
      </c>
      <c r="D741" s="8"/>
      <c r="E741" s="8"/>
      <c r="F741" s="8"/>
      <c r="G741" s="8"/>
      <c r="H741" s="8"/>
      <c r="I741" s="8"/>
      <c r="J741" s="8"/>
      <c r="K741" s="8"/>
      <c r="Q741" s="120" t="str">
        <f>IF(OR(P741="",P741=0),"",IF(ISERROR(VLOOKUP(P741+0,Tabell3[[#All],[Næringskode]],1,0)),P741,""))</f>
        <v/>
      </c>
      <c r="T741" s="120" t="str">
        <f>IF(OR(S741="",S741=0),"",IF(ISERROR(VLOOKUP(S741+0,Tabell8[[#All],[Hovedtype sikkerhet (kategori 1 – 6)]],1,0)),S741,""))</f>
        <v/>
      </c>
      <c r="W741" s="120" t="str">
        <f>IF(OR(V741="",V741=0),"",IF(ISERROR(VLOOKUP(V741+0,Tabell10[[#All],[Segment næringseiendomsengasjementer]],1,0)),V741,""))</f>
        <v/>
      </c>
      <c r="Z741" s="120" t="str">
        <f>IF(OR(Y741="",Y741=0),"",IF(ISERROR(VLOOKUP(Y741+0,Tabell11[[#All],[SMB rabatt]],1,0)),Y741,""))</f>
        <v/>
      </c>
      <c r="AC741" s="120" t="str">
        <f>IF(OR(AB741="",AB741=0),"",IF(ISERROR(VLOOKUP(AB741+0,Tabell12[[#All],[Størrelsesparameter]],1,0)),AB741,""))</f>
        <v/>
      </c>
    </row>
    <row r="742" spans="3:29" ht="14.5">
      <c r="C742" s="8">
        <v>47790</v>
      </c>
      <c r="D742" s="8"/>
      <c r="E742" s="8"/>
      <c r="F742" s="8"/>
      <c r="G742" s="8"/>
      <c r="H742" s="8"/>
      <c r="I742" s="8"/>
      <c r="J742" s="8"/>
      <c r="K742" s="8"/>
      <c r="Q742" s="120" t="str">
        <f>IF(OR(P742="",P742=0),"",IF(ISERROR(VLOOKUP(P742+0,Tabell3[[#All],[Næringskode]],1,0)),P742,""))</f>
        <v/>
      </c>
      <c r="T742" s="120" t="str">
        <f>IF(OR(S742="",S742=0),"",IF(ISERROR(VLOOKUP(S742+0,Tabell8[[#All],[Hovedtype sikkerhet (kategori 1 – 6)]],1,0)),S742,""))</f>
        <v/>
      </c>
      <c r="W742" s="120" t="str">
        <f>IF(OR(V742="",V742=0),"",IF(ISERROR(VLOOKUP(V742+0,Tabell10[[#All],[Segment næringseiendomsengasjementer]],1,0)),V742,""))</f>
        <v/>
      </c>
      <c r="Z742" s="120" t="str">
        <f>IF(OR(Y742="",Y742=0),"",IF(ISERROR(VLOOKUP(Y742+0,Tabell11[[#All],[SMB rabatt]],1,0)),Y742,""))</f>
        <v/>
      </c>
      <c r="AC742" s="120" t="str">
        <f>IF(OR(AB742="",AB742=0),"",IF(ISERROR(VLOOKUP(AB742+0,Tabell12[[#All],[Størrelsesparameter]],1,0)),AB742,""))</f>
        <v/>
      </c>
    </row>
    <row r="743" spans="3:29" ht="14.5">
      <c r="C743" s="8">
        <v>47790</v>
      </c>
      <c r="D743" s="8"/>
      <c r="E743" s="8"/>
      <c r="F743" s="8"/>
      <c r="G743" s="8"/>
      <c r="H743" s="8"/>
      <c r="I743" s="8"/>
      <c r="J743" s="8"/>
      <c r="K743" s="8"/>
      <c r="Q743" s="120" t="str">
        <f>IF(OR(P743="",P743=0),"",IF(ISERROR(VLOOKUP(P743+0,Tabell3[[#All],[Næringskode]],1,0)),P743,""))</f>
        <v/>
      </c>
      <c r="T743" s="120" t="str">
        <f>IF(OR(S743="",S743=0),"",IF(ISERROR(VLOOKUP(S743+0,Tabell8[[#All],[Hovedtype sikkerhet (kategori 1 – 6)]],1,0)),S743,""))</f>
        <v/>
      </c>
      <c r="W743" s="120" t="str">
        <f>IF(OR(V743="",V743=0),"",IF(ISERROR(VLOOKUP(V743+0,Tabell10[[#All],[Segment næringseiendomsengasjementer]],1,0)),V743,""))</f>
        <v/>
      </c>
      <c r="Z743" s="120" t="str">
        <f>IF(OR(Y743="",Y743=0),"",IF(ISERROR(VLOOKUP(Y743+0,Tabell11[[#All],[SMB rabatt]],1,0)),Y743,""))</f>
        <v/>
      </c>
      <c r="AC743" s="120" t="str">
        <f>IF(OR(AB743="",AB743=0),"",IF(ISERROR(VLOOKUP(AB743+0,Tabell12[[#All],[Størrelsesparameter]],1,0)),AB743,""))</f>
        <v/>
      </c>
    </row>
    <row r="744" spans="3:29" ht="14.5">
      <c r="C744" s="8">
        <v>47790</v>
      </c>
      <c r="D744" s="8"/>
      <c r="E744" s="8"/>
      <c r="F744" s="8"/>
      <c r="G744" s="8"/>
      <c r="H744" s="8"/>
      <c r="I744" s="8"/>
      <c r="J744" s="8"/>
      <c r="K744" s="8"/>
      <c r="Q744" s="120" t="str">
        <f>IF(OR(P744="",P744=0),"",IF(ISERROR(VLOOKUP(P744+0,Tabell3[[#All],[Næringskode]],1,0)),P744,""))</f>
        <v/>
      </c>
      <c r="T744" s="120" t="str">
        <f>IF(OR(S744="",S744=0),"",IF(ISERROR(VLOOKUP(S744+0,Tabell8[[#All],[Hovedtype sikkerhet (kategori 1 – 6)]],1,0)),S744,""))</f>
        <v/>
      </c>
      <c r="W744" s="120" t="str">
        <f>IF(OR(V744="",V744=0),"",IF(ISERROR(VLOOKUP(V744+0,Tabell10[[#All],[Segment næringseiendomsengasjementer]],1,0)),V744,""))</f>
        <v/>
      </c>
      <c r="Z744" s="120" t="str">
        <f>IF(OR(Y744="",Y744=0),"",IF(ISERROR(VLOOKUP(Y744+0,Tabell11[[#All],[SMB rabatt]],1,0)),Y744,""))</f>
        <v/>
      </c>
      <c r="AC744" s="120" t="str">
        <f>IF(OR(AB744="",AB744=0),"",IF(ISERROR(VLOOKUP(AB744+0,Tabell12[[#All],[Størrelsesparameter]],1,0)),AB744,""))</f>
        <v/>
      </c>
    </row>
    <row r="745" spans="3:29" ht="14.5">
      <c r="C745" s="8">
        <v>47790</v>
      </c>
      <c r="D745" s="8"/>
      <c r="E745" s="8"/>
      <c r="F745" s="8"/>
      <c r="G745" s="8"/>
      <c r="H745" s="8"/>
      <c r="I745" s="8"/>
      <c r="J745" s="8"/>
      <c r="K745" s="8"/>
      <c r="Q745" s="120" t="str">
        <f>IF(OR(P745="",P745=0),"",IF(ISERROR(VLOOKUP(P745+0,Tabell3[[#All],[Næringskode]],1,0)),P745,""))</f>
        <v/>
      </c>
      <c r="T745" s="120" t="str">
        <f>IF(OR(S745="",S745=0),"",IF(ISERROR(VLOOKUP(S745+0,Tabell8[[#All],[Hovedtype sikkerhet (kategori 1 – 6)]],1,0)),S745,""))</f>
        <v/>
      </c>
      <c r="W745" s="120" t="str">
        <f>IF(OR(V745="",V745=0),"",IF(ISERROR(VLOOKUP(V745+0,Tabell10[[#All],[Segment næringseiendomsengasjementer]],1,0)),V745,""))</f>
        <v/>
      </c>
      <c r="Z745" s="120" t="str">
        <f>IF(OR(Y745="",Y745=0),"",IF(ISERROR(VLOOKUP(Y745+0,Tabell11[[#All],[SMB rabatt]],1,0)),Y745,""))</f>
        <v/>
      </c>
      <c r="AC745" s="120" t="str">
        <f>IF(OR(AB745="",AB745=0),"",IF(ISERROR(VLOOKUP(AB745+0,Tabell12[[#All],[Størrelsesparameter]],1,0)),AB745,""))</f>
        <v/>
      </c>
    </row>
    <row r="746" spans="3:29" ht="14.5">
      <c r="C746" s="8">
        <v>47790</v>
      </c>
      <c r="D746" s="8"/>
      <c r="E746" s="8"/>
      <c r="F746" s="8"/>
      <c r="G746" s="8"/>
      <c r="H746" s="8"/>
      <c r="I746" s="8"/>
      <c r="J746" s="8"/>
      <c r="K746" s="8"/>
      <c r="Q746" s="120" t="str">
        <f>IF(OR(P746="",P746=0),"",IF(ISERROR(VLOOKUP(P746+0,Tabell3[[#All],[Næringskode]],1,0)),P746,""))</f>
        <v/>
      </c>
      <c r="T746" s="120" t="str">
        <f>IF(OR(S746="",S746=0),"",IF(ISERROR(VLOOKUP(S746+0,Tabell8[[#All],[Hovedtype sikkerhet (kategori 1 – 6)]],1,0)),S746,""))</f>
        <v/>
      </c>
      <c r="W746" s="120" t="str">
        <f>IF(OR(V746="",V746=0),"",IF(ISERROR(VLOOKUP(V746+0,Tabell10[[#All],[Segment næringseiendomsengasjementer]],1,0)),V746,""))</f>
        <v/>
      </c>
      <c r="Z746" s="120" t="str">
        <f>IF(OR(Y746="",Y746=0),"",IF(ISERROR(VLOOKUP(Y746+0,Tabell11[[#All],[SMB rabatt]],1,0)),Y746,""))</f>
        <v/>
      </c>
      <c r="AC746" s="120" t="str">
        <f>IF(OR(AB746="",AB746=0),"",IF(ISERROR(VLOOKUP(AB746+0,Tabell12[[#All],[Størrelsesparameter]],1,0)),AB746,""))</f>
        <v/>
      </c>
    </row>
    <row r="747" spans="3:29" ht="14.5">
      <c r="C747" s="8">
        <v>47790</v>
      </c>
      <c r="D747" s="8"/>
      <c r="E747" s="8"/>
      <c r="F747" s="8"/>
      <c r="G747" s="8"/>
      <c r="H747" s="8"/>
      <c r="I747" s="8"/>
      <c r="J747" s="8"/>
      <c r="K747" s="8"/>
      <c r="Q747" s="120" t="str">
        <f>IF(OR(P747="",P747=0),"",IF(ISERROR(VLOOKUP(P747+0,Tabell3[[#All],[Næringskode]],1,0)),P747,""))</f>
        <v/>
      </c>
      <c r="T747" s="120" t="str">
        <f>IF(OR(S747="",S747=0),"",IF(ISERROR(VLOOKUP(S747+0,Tabell8[[#All],[Hovedtype sikkerhet (kategori 1 – 6)]],1,0)),S747,""))</f>
        <v/>
      </c>
      <c r="W747" s="120" t="str">
        <f>IF(OR(V747="",V747=0),"",IF(ISERROR(VLOOKUP(V747+0,Tabell10[[#All],[Segment næringseiendomsengasjementer]],1,0)),V747,""))</f>
        <v/>
      </c>
      <c r="Z747" s="120" t="str">
        <f>IF(OR(Y747="",Y747=0),"",IF(ISERROR(VLOOKUP(Y747+0,Tabell11[[#All],[SMB rabatt]],1,0)),Y747,""))</f>
        <v/>
      </c>
      <c r="AC747" s="120" t="str">
        <f>IF(OR(AB747="",AB747=0),"",IF(ISERROR(VLOOKUP(AB747+0,Tabell12[[#All],[Størrelsesparameter]],1,0)),AB747,""))</f>
        <v/>
      </c>
    </row>
    <row r="748" spans="3:29" ht="14.5">
      <c r="C748" s="8">
        <v>47790</v>
      </c>
      <c r="D748" s="8"/>
      <c r="E748" s="8"/>
      <c r="F748" s="8"/>
      <c r="G748" s="8"/>
      <c r="H748" s="8"/>
      <c r="I748" s="8"/>
      <c r="J748" s="8"/>
      <c r="K748" s="8"/>
      <c r="Q748" s="120" t="str">
        <f>IF(OR(P748="",P748=0),"",IF(ISERROR(VLOOKUP(P748+0,Tabell3[[#All],[Næringskode]],1,0)),P748,""))</f>
        <v/>
      </c>
      <c r="T748" s="120" t="str">
        <f>IF(OR(S748="",S748=0),"",IF(ISERROR(VLOOKUP(S748+0,Tabell8[[#All],[Hovedtype sikkerhet (kategori 1 – 6)]],1,0)),S748,""))</f>
        <v/>
      </c>
      <c r="W748" s="120" t="str">
        <f>IF(OR(V748="",V748=0),"",IF(ISERROR(VLOOKUP(V748+0,Tabell10[[#All],[Segment næringseiendomsengasjementer]],1,0)),V748,""))</f>
        <v/>
      </c>
      <c r="Z748" s="120" t="str">
        <f>IF(OR(Y748="",Y748=0),"",IF(ISERROR(VLOOKUP(Y748+0,Tabell11[[#All],[SMB rabatt]],1,0)),Y748,""))</f>
        <v/>
      </c>
      <c r="AC748" s="120" t="str">
        <f>IF(OR(AB748="",AB748=0),"",IF(ISERROR(VLOOKUP(AB748+0,Tabell12[[#All],[Størrelsesparameter]],1,0)),AB748,""))</f>
        <v/>
      </c>
    </row>
    <row r="749" spans="3:29" ht="14.5">
      <c r="C749" s="8">
        <v>47810</v>
      </c>
      <c r="D749" s="8"/>
      <c r="E749" s="8"/>
      <c r="F749" s="8"/>
      <c r="G749" s="8"/>
      <c r="H749" s="8"/>
      <c r="I749" s="8"/>
      <c r="J749" s="8"/>
      <c r="K749" s="8"/>
      <c r="Q749" s="120" t="str">
        <f>IF(OR(P749="",P749=0),"",IF(ISERROR(VLOOKUP(P749+0,Tabell3[[#All],[Næringskode]],1,0)),P749,""))</f>
        <v/>
      </c>
      <c r="T749" s="120" t="str">
        <f>IF(OR(S749="",S749=0),"",IF(ISERROR(VLOOKUP(S749+0,Tabell8[[#All],[Hovedtype sikkerhet (kategori 1 – 6)]],1,0)),S749,""))</f>
        <v/>
      </c>
      <c r="W749" s="120" t="str">
        <f>IF(OR(V749="",V749=0),"",IF(ISERROR(VLOOKUP(V749+0,Tabell10[[#All],[Segment næringseiendomsengasjementer]],1,0)),V749,""))</f>
        <v/>
      </c>
      <c r="Z749" s="120" t="str">
        <f>IF(OR(Y749="",Y749=0),"",IF(ISERROR(VLOOKUP(Y749+0,Tabell11[[#All],[SMB rabatt]],1,0)),Y749,""))</f>
        <v/>
      </c>
      <c r="AC749" s="120" t="str">
        <f>IF(OR(AB749="",AB749=0),"",IF(ISERROR(VLOOKUP(AB749+0,Tabell12[[#All],[Størrelsesparameter]],1,0)),AB749,""))</f>
        <v/>
      </c>
    </row>
    <row r="750" spans="3:29" ht="14.5">
      <c r="C750" s="8">
        <v>47810</v>
      </c>
      <c r="D750" s="8"/>
      <c r="E750" s="8"/>
      <c r="F750" s="8"/>
      <c r="G750" s="8"/>
      <c r="H750" s="8"/>
      <c r="I750" s="8"/>
      <c r="J750" s="8"/>
      <c r="K750" s="8"/>
      <c r="Q750" s="120" t="str">
        <f>IF(OR(P750="",P750=0),"",IF(ISERROR(VLOOKUP(P750+0,Tabell3[[#All],[Næringskode]],1,0)),P750,""))</f>
        <v/>
      </c>
      <c r="T750" s="120" t="str">
        <f>IF(OR(S750="",S750=0),"",IF(ISERROR(VLOOKUP(S750+0,Tabell8[[#All],[Hovedtype sikkerhet (kategori 1 – 6)]],1,0)),S750,""))</f>
        <v/>
      </c>
      <c r="W750" s="120" t="str">
        <f>IF(OR(V750="",V750=0),"",IF(ISERROR(VLOOKUP(V750+0,Tabell10[[#All],[Segment næringseiendomsengasjementer]],1,0)),V750,""))</f>
        <v/>
      </c>
      <c r="Z750" s="120" t="str">
        <f>IF(OR(Y750="",Y750=0),"",IF(ISERROR(VLOOKUP(Y750+0,Tabell11[[#All],[SMB rabatt]],1,0)),Y750,""))</f>
        <v/>
      </c>
      <c r="AC750" s="120" t="str">
        <f>IF(OR(AB750="",AB750=0),"",IF(ISERROR(VLOOKUP(AB750+0,Tabell12[[#All],[Størrelsesparameter]],1,0)),AB750,""))</f>
        <v/>
      </c>
    </row>
    <row r="751" spans="3:29" ht="14.5">
      <c r="C751" s="8">
        <v>47820</v>
      </c>
      <c r="D751" s="8"/>
      <c r="E751" s="8"/>
      <c r="F751" s="8"/>
      <c r="G751" s="8"/>
      <c r="H751" s="8"/>
      <c r="I751" s="8"/>
      <c r="J751" s="8"/>
      <c r="K751" s="8"/>
      <c r="Q751" s="120" t="str">
        <f>IF(OR(P751="",P751=0),"",IF(ISERROR(VLOOKUP(P751+0,Tabell3[[#All],[Næringskode]],1,0)),P751,""))</f>
        <v/>
      </c>
      <c r="T751" s="120" t="str">
        <f>IF(OR(S751="",S751=0),"",IF(ISERROR(VLOOKUP(S751+0,Tabell8[[#All],[Hovedtype sikkerhet (kategori 1 – 6)]],1,0)),S751,""))</f>
        <v/>
      </c>
      <c r="W751" s="120" t="str">
        <f>IF(OR(V751="",V751=0),"",IF(ISERROR(VLOOKUP(V751+0,Tabell10[[#All],[Segment næringseiendomsengasjementer]],1,0)),V751,""))</f>
        <v/>
      </c>
      <c r="Z751" s="120" t="str">
        <f>IF(OR(Y751="",Y751=0),"",IF(ISERROR(VLOOKUP(Y751+0,Tabell11[[#All],[SMB rabatt]],1,0)),Y751,""))</f>
        <v/>
      </c>
      <c r="AC751" s="120" t="str">
        <f>IF(OR(AB751="",AB751=0),"",IF(ISERROR(VLOOKUP(AB751+0,Tabell12[[#All],[Størrelsesparameter]],1,0)),AB751,""))</f>
        <v/>
      </c>
    </row>
    <row r="752" spans="3:29" ht="14.5">
      <c r="C752" s="8">
        <v>47830</v>
      </c>
      <c r="D752" s="8"/>
      <c r="E752" s="8"/>
      <c r="F752" s="8"/>
      <c r="G752" s="8"/>
      <c r="H752" s="8"/>
      <c r="I752" s="8"/>
      <c r="J752" s="8"/>
      <c r="K752" s="8"/>
      <c r="Q752" s="120" t="str">
        <f>IF(OR(P752="",P752=0),"",IF(ISERROR(VLOOKUP(P752+0,Tabell3[[#All],[Næringskode]],1,0)),P752,""))</f>
        <v/>
      </c>
      <c r="T752" s="120" t="str">
        <f>IF(OR(S752="",S752=0),"",IF(ISERROR(VLOOKUP(S752+0,Tabell8[[#All],[Hovedtype sikkerhet (kategori 1 – 6)]],1,0)),S752,""))</f>
        <v/>
      </c>
      <c r="W752" s="120" t="str">
        <f>IF(OR(V752="",V752=0),"",IF(ISERROR(VLOOKUP(V752+0,Tabell10[[#All],[Segment næringseiendomsengasjementer]],1,0)),V752,""))</f>
        <v/>
      </c>
      <c r="Z752" s="120" t="str">
        <f>IF(OR(Y752="",Y752=0),"",IF(ISERROR(VLOOKUP(Y752+0,Tabell11[[#All],[SMB rabatt]],1,0)),Y752,""))</f>
        <v/>
      </c>
      <c r="AC752" s="120" t="str">
        <f>IF(OR(AB752="",AB752=0),"",IF(ISERROR(VLOOKUP(AB752+0,Tabell12[[#All],[Størrelsesparameter]],1,0)),AB752,""))</f>
        <v/>
      </c>
    </row>
    <row r="753" spans="3:29" ht="14.5">
      <c r="C753" s="8">
        <v>47910</v>
      </c>
      <c r="D753" s="8"/>
      <c r="E753" s="8"/>
      <c r="F753" s="8"/>
      <c r="G753" s="8"/>
      <c r="H753" s="8"/>
      <c r="I753" s="8"/>
      <c r="J753" s="8"/>
      <c r="K753" s="8"/>
      <c r="Q753" s="120" t="str">
        <f>IF(OR(P753="",P753=0),"",IF(ISERROR(VLOOKUP(P753+0,Tabell3[[#All],[Næringskode]],1,0)),P753,""))</f>
        <v/>
      </c>
      <c r="T753" s="120" t="str">
        <f>IF(OR(S753="",S753=0),"",IF(ISERROR(VLOOKUP(S753+0,Tabell8[[#All],[Hovedtype sikkerhet (kategori 1 – 6)]],1,0)),S753,""))</f>
        <v/>
      </c>
      <c r="W753" s="120" t="str">
        <f>IF(OR(V753="",V753=0),"",IF(ISERROR(VLOOKUP(V753+0,Tabell10[[#All],[Segment næringseiendomsengasjementer]],1,0)),V753,""))</f>
        <v/>
      </c>
      <c r="Z753" s="120" t="str">
        <f>IF(OR(Y753="",Y753=0),"",IF(ISERROR(VLOOKUP(Y753+0,Tabell11[[#All],[SMB rabatt]],1,0)),Y753,""))</f>
        <v/>
      </c>
      <c r="AC753" s="120" t="str">
        <f>IF(OR(AB753="",AB753=0),"",IF(ISERROR(VLOOKUP(AB753+0,Tabell12[[#All],[Størrelsesparameter]],1,0)),AB753,""))</f>
        <v/>
      </c>
    </row>
    <row r="754" spans="3:29" ht="14.5">
      <c r="C754" s="8">
        <v>47910</v>
      </c>
      <c r="D754" s="8"/>
      <c r="E754" s="8"/>
      <c r="F754" s="8"/>
      <c r="G754" s="8"/>
      <c r="H754" s="8"/>
      <c r="I754" s="8"/>
      <c r="J754" s="8"/>
      <c r="K754" s="8"/>
      <c r="Q754" s="120" t="str">
        <f>IF(OR(P754="",P754=0),"",IF(ISERROR(VLOOKUP(P754+0,Tabell3[[#All],[Næringskode]],1,0)),P754,""))</f>
        <v/>
      </c>
      <c r="T754" s="120" t="str">
        <f>IF(OR(S754="",S754=0),"",IF(ISERROR(VLOOKUP(S754+0,Tabell8[[#All],[Hovedtype sikkerhet (kategori 1 – 6)]],1,0)),S754,""))</f>
        <v/>
      </c>
      <c r="W754" s="120" t="str">
        <f>IF(OR(V754="",V754=0),"",IF(ISERROR(VLOOKUP(V754+0,Tabell10[[#All],[Segment næringseiendomsengasjementer]],1,0)),V754,""))</f>
        <v/>
      </c>
      <c r="Z754" s="120" t="str">
        <f>IF(OR(Y754="",Y754=0),"",IF(ISERROR(VLOOKUP(Y754+0,Tabell11[[#All],[SMB rabatt]],1,0)),Y754,""))</f>
        <v/>
      </c>
      <c r="AC754" s="120" t="str">
        <f>IF(OR(AB754="",AB754=0),"",IF(ISERROR(VLOOKUP(AB754+0,Tabell12[[#All],[Størrelsesparameter]],1,0)),AB754,""))</f>
        <v/>
      </c>
    </row>
    <row r="755" spans="3:29" ht="14.5">
      <c r="C755" s="8">
        <v>47910</v>
      </c>
      <c r="D755" s="8"/>
      <c r="E755" s="8"/>
      <c r="F755" s="8"/>
      <c r="G755" s="8"/>
      <c r="H755" s="8"/>
      <c r="I755" s="8"/>
      <c r="J755" s="8"/>
      <c r="K755" s="8"/>
      <c r="Q755" s="120" t="str">
        <f>IF(OR(P755="",P755=0),"",IF(ISERROR(VLOOKUP(P755+0,Tabell3[[#All],[Næringskode]],1,0)),P755,""))</f>
        <v/>
      </c>
      <c r="T755" s="120" t="str">
        <f>IF(OR(S755="",S755=0),"",IF(ISERROR(VLOOKUP(S755+0,Tabell8[[#All],[Hovedtype sikkerhet (kategori 1 – 6)]],1,0)),S755,""))</f>
        <v/>
      </c>
      <c r="W755" s="120" t="str">
        <f>IF(OR(V755="",V755=0),"",IF(ISERROR(VLOOKUP(V755+0,Tabell10[[#All],[Segment næringseiendomsengasjementer]],1,0)),V755,""))</f>
        <v/>
      </c>
      <c r="Z755" s="120" t="str">
        <f>IF(OR(Y755="",Y755=0),"",IF(ISERROR(VLOOKUP(Y755+0,Tabell11[[#All],[SMB rabatt]],1,0)),Y755,""))</f>
        <v/>
      </c>
      <c r="AC755" s="120" t="str">
        <f>IF(OR(AB755="",AB755=0),"",IF(ISERROR(VLOOKUP(AB755+0,Tabell12[[#All],[Størrelsesparameter]],1,0)),AB755,""))</f>
        <v/>
      </c>
    </row>
    <row r="756" spans="3:29" ht="14.5">
      <c r="C756" s="8">
        <v>47910</v>
      </c>
      <c r="D756" s="8"/>
      <c r="E756" s="8"/>
      <c r="F756" s="8"/>
      <c r="G756" s="8"/>
      <c r="H756" s="8"/>
      <c r="I756" s="8"/>
      <c r="J756" s="8"/>
      <c r="K756" s="8"/>
      <c r="Q756" s="120" t="str">
        <f>IF(OR(P756="",P756=0),"",IF(ISERROR(VLOOKUP(P756+0,Tabell3[[#All],[Næringskode]],1,0)),P756,""))</f>
        <v/>
      </c>
      <c r="T756" s="120" t="str">
        <f>IF(OR(S756="",S756=0),"",IF(ISERROR(VLOOKUP(S756+0,Tabell8[[#All],[Hovedtype sikkerhet (kategori 1 – 6)]],1,0)),S756,""))</f>
        <v/>
      </c>
      <c r="W756" s="120" t="str">
        <f>IF(OR(V756="",V756=0),"",IF(ISERROR(VLOOKUP(V756+0,Tabell10[[#All],[Segment næringseiendomsengasjementer]],1,0)),V756,""))</f>
        <v/>
      </c>
      <c r="Z756" s="120" t="str">
        <f>IF(OR(Y756="",Y756=0),"",IF(ISERROR(VLOOKUP(Y756+0,Tabell11[[#All],[SMB rabatt]],1,0)),Y756,""))</f>
        <v/>
      </c>
      <c r="AC756" s="120" t="str">
        <f>IF(OR(AB756="",AB756=0),"",IF(ISERROR(VLOOKUP(AB756+0,Tabell12[[#All],[Størrelsesparameter]],1,0)),AB756,""))</f>
        <v/>
      </c>
    </row>
    <row r="757" spans="3:29" ht="14.5">
      <c r="C757" s="8">
        <v>47910</v>
      </c>
      <c r="D757" s="8"/>
      <c r="E757" s="8"/>
      <c r="F757" s="8"/>
      <c r="G757" s="8"/>
      <c r="H757" s="8"/>
      <c r="I757" s="8"/>
      <c r="J757" s="8"/>
      <c r="K757" s="8"/>
      <c r="Q757" s="120" t="str">
        <f>IF(OR(P757="",P757=0),"",IF(ISERROR(VLOOKUP(P757+0,Tabell3[[#All],[Næringskode]],1,0)),P757,""))</f>
        <v/>
      </c>
      <c r="T757" s="120" t="str">
        <f>IF(OR(S757="",S757=0),"",IF(ISERROR(VLOOKUP(S757+0,Tabell8[[#All],[Hovedtype sikkerhet (kategori 1 – 6)]],1,0)),S757,""))</f>
        <v/>
      </c>
      <c r="W757" s="120" t="str">
        <f>IF(OR(V757="",V757=0),"",IF(ISERROR(VLOOKUP(V757+0,Tabell10[[#All],[Segment næringseiendomsengasjementer]],1,0)),V757,""))</f>
        <v/>
      </c>
      <c r="Z757" s="120" t="str">
        <f>IF(OR(Y757="",Y757=0),"",IF(ISERROR(VLOOKUP(Y757+0,Tabell11[[#All],[SMB rabatt]],1,0)),Y757,""))</f>
        <v/>
      </c>
      <c r="AC757" s="120" t="str">
        <f>IF(OR(AB757="",AB757=0),"",IF(ISERROR(VLOOKUP(AB757+0,Tabell12[[#All],[Størrelsesparameter]],1,0)),AB757,""))</f>
        <v/>
      </c>
    </row>
    <row r="758" spans="3:29" ht="14.5">
      <c r="C758" s="8">
        <v>47910</v>
      </c>
      <c r="D758" s="8"/>
      <c r="E758" s="8"/>
      <c r="F758" s="8"/>
      <c r="G758" s="8"/>
      <c r="H758" s="8"/>
      <c r="I758" s="8"/>
      <c r="J758" s="8"/>
      <c r="K758" s="8"/>
      <c r="Q758" s="120" t="str">
        <f>IF(OR(P758="",P758=0),"",IF(ISERROR(VLOOKUP(P758+0,Tabell3[[#All],[Næringskode]],1,0)),P758,""))</f>
        <v/>
      </c>
      <c r="T758" s="120" t="str">
        <f>IF(OR(S758="",S758=0),"",IF(ISERROR(VLOOKUP(S758+0,Tabell8[[#All],[Hovedtype sikkerhet (kategori 1 – 6)]],1,0)),S758,""))</f>
        <v/>
      </c>
      <c r="W758" s="120" t="str">
        <f>IF(OR(V758="",V758=0),"",IF(ISERROR(VLOOKUP(V758+0,Tabell10[[#All],[Segment næringseiendomsengasjementer]],1,0)),V758,""))</f>
        <v/>
      </c>
      <c r="Z758" s="120" t="str">
        <f>IF(OR(Y758="",Y758=0),"",IF(ISERROR(VLOOKUP(Y758+0,Tabell11[[#All],[SMB rabatt]],1,0)),Y758,""))</f>
        <v/>
      </c>
      <c r="AC758" s="120" t="str">
        <f>IF(OR(AB758="",AB758=0),"",IF(ISERROR(VLOOKUP(AB758+0,Tabell12[[#All],[Størrelsesparameter]],1,0)),AB758,""))</f>
        <v/>
      </c>
    </row>
    <row r="759" spans="3:29" ht="14.5">
      <c r="C759" s="8">
        <v>47910</v>
      </c>
      <c r="D759" s="8"/>
      <c r="E759" s="8"/>
      <c r="F759" s="8"/>
      <c r="G759" s="8"/>
      <c r="H759" s="8"/>
      <c r="I759" s="8"/>
      <c r="J759" s="8"/>
      <c r="K759" s="8"/>
      <c r="Q759" s="120" t="str">
        <f>IF(OR(P759="",P759=0),"",IF(ISERROR(VLOOKUP(P759+0,Tabell3[[#All],[Næringskode]],1,0)),P759,""))</f>
        <v/>
      </c>
      <c r="T759" s="120" t="str">
        <f>IF(OR(S759="",S759=0),"",IF(ISERROR(VLOOKUP(S759+0,Tabell8[[#All],[Hovedtype sikkerhet (kategori 1 – 6)]],1,0)),S759,""))</f>
        <v/>
      </c>
      <c r="W759" s="120" t="str">
        <f>IF(OR(V759="",V759=0),"",IF(ISERROR(VLOOKUP(V759+0,Tabell10[[#All],[Segment næringseiendomsengasjementer]],1,0)),V759,""))</f>
        <v/>
      </c>
      <c r="Z759" s="120" t="str">
        <f>IF(OR(Y759="",Y759=0),"",IF(ISERROR(VLOOKUP(Y759+0,Tabell11[[#All],[SMB rabatt]],1,0)),Y759,""))</f>
        <v/>
      </c>
      <c r="AC759" s="120" t="str">
        <f>IF(OR(AB759="",AB759=0),"",IF(ISERROR(VLOOKUP(AB759+0,Tabell12[[#All],[Størrelsesparameter]],1,0)),AB759,""))</f>
        <v/>
      </c>
    </row>
    <row r="760" spans="3:29" ht="14.5">
      <c r="C760" s="8">
        <v>47910</v>
      </c>
      <c r="D760" s="8"/>
      <c r="E760" s="8"/>
      <c r="F760" s="8"/>
      <c r="G760" s="8"/>
      <c r="H760" s="8"/>
      <c r="I760" s="8"/>
      <c r="J760" s="8"/>
      <c r="K760" s="8"/>
      <c r="Q760" s="120" t="str">
        <f>IF(OR(P760="",P760=0),"",IF(ISERROR(VLOOKUP(P760+0,Tabell3[[#All],[Næringskode]],1,0)),P760,""))</f>
        <v/>
      </c>
      <c r="T760" s="120" t="str">
        <f>IF(OR(S760="",S760=0),"",IF(ISERROR(VLOOKUP(S760+0,Tabell8[[#All],[Hovedtype sikkerhet (kategori 1 – 6)]],1,0)),S760,""))</f>
        <v/>
      </c>
      <c r="W760" s="120" t="str">
        <f>IF(OR(V760="",V760=0),"",IF(ISERROR(VLOOKUP(V760+0,Tabell10[[#All],[Segment næringseiendomsengasjementer]],1,0)),V760,""))</f>
        <v/>
      </c>
      <c r="Z760" s="120" t="str">
        <f>IF(OR(Y760="",Y760=0),"",IF(ISERROR(VLOOKUP(Y760+0,Tabell11[[#All],[SMB rabatt]],1,0)),Y760,""))</f>
        <v/>
      </c>
      <c r="AC760" s="120" t="str">
        <f>IF(OR(AB760="",AB760=0),"",IF(ISERROR(VLOOKUP(AB760+0,Tabell12[[#All],[Størrelsesparameter]],1,0)),AB760,""))</f>
        <v/>
      </c>
    </row>
    <row r="761" spans="3:29" ht="14.5">
      <c r="C761" s="8">
        <v>47910</v>
      </c>
      <c r="D761" s="8"/>
      <c r="E761" s="8"/>
      <c r="F761" s="8"/>
      <c r="G761" s="8"/>
      <c r="H761" s="8"/>
      <c r="I761" s="8"/>
      <c r="J761" s="8"/>
      <c r="K761" s="8"/>
      <c r="Q761" s="120" t="str">
        <f>IF(OR(P761="",P761=0),"",IF(ISERROR(VLOOKUP(P761+0,Tabell3[[#All],[Næringskode]],1,0)),P761,""))</f>
        <v/>
      </c>
      <c r="T761" s="120" t="str">
        <f>IF(OR(S761="",S761=0),"",IF(ISERROR(VLOOKUP(S761+0,Tabell8[[#All],[Hovedtype sikkerhet (kategori 1 – 6)]],1,0)),S761,""))</f>
        <v/>
      </c>
      <c r="W761" s="120" t="str">
        <f>IF(OR(V761="",V761=0),"",IF(ISERROR(VLOOKUP(V761+0,Tabell10[[#All],[Segment næringseiendomsengasjementer]],1,0)),V761,""))</f>
        <v/>
      </c>
      <c r="Z761" s="120" t="str">
        <f>IF(OR(Y761="",Y761=0),"",IF(ISERROR(VLOOKUP(Y761+0,Tabell11[[#All],[SMB rabatt]],1,0)),Y761,""))</f>
        <v/>
      </c>
      <c r="AC761" s="120" t="str">
        <f>IF(OR(AB761="",AB761=0),"",IF(ISERROR(VLOOKUP(AB761+0,Tabell12[[#All],[Størrelsesparameter]],1,0)),AB761,""))</f>
        <v/>
      </c>
    </row>
    <row r="762" spans="3:29" ht="14.5">
      <c r="C762" s="8">
        <v>47920</v>
      </c>
      <c r="D762" s="8"/>
      <c r="E762" s="8"/>
      <c r="F762" s="8"/>
      <c r="G762" s="8"/>
      <c r="H762" s="8"/>
      <c r="I762" s="8"/>
      <c r="J762" s="8"/>
      <c r="K762" s="8"/>
      <c r="Q762" s="120" t="str">
        <f>IF(OR(P762="",P762=0),"",IF(ISERROR(VLOOKUP(P762+0,Tabell3[[#All],[Næringskode]],1,0)),P762,""))</f>
        <v/>
      </c>
      <c r="T762" s="120" t="str">
        <f>IF(OR(S762="",S762=0),"",IF(ISERROR(VLOOKUP(S762+0,Tabell8[[#All],[Hovedtype sikkerhet (kategori 1 – 6)]],1,0)),S762,""))</f>
        <v/>
      </c>
      <c r="W762" s="120" t="str">
        <f>IF(OR(V762="",V762=0),"",IF(ISERROR(VLOOKUP(V762+0,Tabell10[[#All],[Segment næringseiendomsengasjementer]],1,0)),V762,""))</f>
        <v/>
      </c>
      <c r="Z762" s="120" t="str">
        <f>IF(OR(Y762="",Y762=0),"",IF(ISERROR(VLOOKUP(Y762+0,Tabell11[[#All],[SMB rabatt]],1,0)),Y762,""))</f>
        <v/>
      </c>
      <c r="AC762" s="120" t="str">
        <f>IF(OR(AB762="",AB762=0),"",IF(ISERROR(VLOOKUP(AB762+0,Tabell12[[#All],[Størrelsesparameter]],1,0)),AB762,""))</f>
        <v/>
      </c>
    </row>
    <row r="763" spans="3:29" ht="14.5">
      <c r="C763" s="8">
        <v>47920</v>
      </c>
      <c r="D763" s="8"/>
      <c r="E763" s="8"/>
      <c r="F763" s="8"/>
      <c r="G763" s="8"/>
      <c r="H763" s="8"/>
      <c r="I763" s="8"/>
      <c r="J763" s="8"/>
      <c r="K763" s="8"/>
      <c r="Q763" s="120" t="str">
        <f>IF(OR(P763="",P763=0),"",IF(ISERROR(VLOOKUP(P763+0,Tabell3[[#All],[Næringskode]],1,0)),P763,""))</f>
        <v/>
      </c>
      <c r="T763" s="120" t="str">
        <f>IF(OR(S763="",S763=0),"",IF(ISERROR(VLOOKUP(S763+0,Tabell8[[#All],[Hovedtype sikkerhet (kategori 1 – 6)]],1,0)),S763,""))</f>
        <v/>
      </c>
      <c r="W763" s="120" t="str">
        <f>IF(OR(V763="",V763=0),"",IF(ISERROR(VLOOKUP(V763+0,Tabell10[[#All],[Segment næringseiendomsengasjementer]],1,0)),V763,""))</f>
        <v/>
      </c>
      <c r="Z763" s="120" t="str">
        <f>IF(OR(Y763="",Y763=0),"",IF(ISERROR(VLOOKUP(Y763+0,Tabell11[[#All],[SMB rabatt]],1,0)),Y763,""))</f>
        <v/>
      </c>
      <c r="AC763" s="120" t="str">
        <f>IF(OR(AB763="",AB763=0),"",IF(ISERROR(VLOOKUP(AB763+0,Tabell12[[#All],[Størrelsesparameter]],1,0)),AB763,""))</f>
        <v/>
      </c>
    </row>
    <row r="764" spans="3:29" ht="14.5">
      <c r="C764" s="8">
        <v>47920</v>
      </c>
      <c r="D764" s="8"/>
      <c r="E764" s="8"/>
      <c r="F764" s="8"/>
      <c r="G764" s="8"/>
      <c r="H764" s="8"/>
      <c r="I764" s="8"/>
      <c r="J764" s="8"/>
      <c r="K764" s="8"/>
      <c r="Q764" s="120" t="str">
        <f>IF(OR(P764="",P764=0),"",IF(ISERROR(VLOOKUP(P764+0,Tabell3[[#All],[Næringskode]],1,0)),P764,""))</f>
        <v/>
      </c>
      <c r="T764" s="120" t="str">
        <f>IF(OR(S764="",S764=0),"",IF(ISERROR(VLOOKUP(S764+0,Tabell8[[#All],[Hovedtype sikkerhet (kategori 1 – 6)]],1,0)),S764,""))</f>
        <v/>
      </c>
      <c r="W764" s="120" t="str">
        <f>IF(OR(V764="",V764=0),"",IF(ISERROR(VLOOKUP(V764+0,Tabell10[[#All],[Segment næringseiendomsengasjementer]],1,0)),V764,""))</f>
        <v/>
      </c>
      <c r="Z764" s="120" t="str">
        <f>IF(OR(Y764="",Y764=0),"",IF(ISERROR(VLOOKUP(Y764+0,Tabell11[[#All],[SMB rabatt]],1,0)),Y764,""))</f>
        <v/>
      </c>
      <c r="AC764" s="120" t="str">
        <f>IF(OR(AB764="",AB764=0),"",IF(ISERROR(VLOOKUP(AB764+0,Tabell12[[#All],[Størrelsesparameter]],1,0)),AB764,""))</f>
        <v/>
      </c>
    </row>
    <row r="765" spans="3:29" ht="14.5">
      <c r="C765" s="8">
        <v>47920</v>
      </c>
      <c r="D765" s="8"/>
      <c r="E765" s="8"/>
      <c r="F765" s="8"/>
      <c r="G765" s="8"/>
      <c r="H765" s="8"/>
      <c r="I765" s="8"/>
      <c r="J765" s="8"/>
      <c r="K765" s="8"/>
      <c r="Q765" s="120" t="str">
        <f>IF(OR(P765="",P765=0),"",IF(ISERROR(VLOOKUP(P765+0,Tabell3[[#All],[Næringskode]],1,0)),P765,""))</f>
        <v/>
      </c>
      <c r="T765" s="120" t="str">
        <f>IF(OR(S765="",S765=0),"",IF(ISERROR(VLOOKUP(S765+0,Tabell8[[#All],[Hovedtype sikkerhet (kategori 1 – 6)]],1,0)),S765,""))</f>
        <v/>
      </c>
      <c r="W765" s="120" t="str">
        <f>IF(OR(V765="",V765=0),"",IF(ISERROR(VLOOKUP(V765+0,Tabell10[[#All],[Segment næringseiendomsengasjementer]],1,0)),V765,""))</f>
        <v/>
      </c>
      <c r="Z765" s="120" t="str">
        <f>IF(OR(Y765="",Y765=0),"",IF(ISERROR(VLOOKUP(Y765+0,Tabell11[[#All],[SMB rabatt]],1,0)),Y765,""))</f>
        <v/>
      </c>
      <c r="AC765" s="120" t="str">
        <f>IF(OR(AB765="",AB765=0),"",IF(ISERROR(VLOOKUP(AB765+0,Tabell12[[#All],[Størrelsesparameter]],1,0)),AB765,""))</f>
        <v/>
      </c>
    </row>
    <row r="766" spans="3:29" ht="14.5">
      <c r="C766" s="8">
        <v>47920</v>
      </c>
      <c r="D766" s="8"/>
      <c r="E766" s="8"/>
      <c r="F766" s="8"/>
      <c r="G766" s="8"/>
      <c r="H766" s="8"/>
      <c r="I766" s="8"/>
      <c r="J766" s="8"/>
      <c r="K766" s="8"/>
      <c r="Q766" s="120" t="str">
        <f>IF(OR(P766="",P766=0),"",IF(ISERROR(VLOOKUP(P766+0,Tabell3[[#All],[Næringskode]],1,0)),P766,""))</f>
        <v/>
      </c>
      <c r="T766" s="120" t="str">
        <f>IF(OR(S766="",S766=0),"",IF(ISERROR(VLOOKUP(S766+0,Tabell8[[#All],[Hovedtype sikkerhet (kategori 1 – 6)]],1,0)),S766,""))</f>
        <v/>
      </c>
      <c r="W766" s="120" t="str">
        <f>IF(OR(V766="",V766=0),"",IF(ISERROR(VLOOKUP(V766+0,Tabell10[[#All],[Segment næringseiendomsengasjementer]],1,0)),V766,""))</f>
        <v/>
      </c>
      <c r="Z766" s="120" t="str">
        <f>IF(OR(Y766="",Y766=0),"",IF(ISERROR(VLOOKUP(Y766+0,Tabell11[[#All],[SMB rabatt]],1,0)),Y766,""))</f>
        <v/>
      </c>
      <c r="AC766" s="120" t="str">
        <f>IF(OR(AB766="",AB766=0),"",IF(ISERROR(VLOOKUP(AB766+0,Tabell12[[#All],[Størrelsesparameter]],1,0)),AB766,""))</f>
        <v/>
      </c>
    </row>
    <row r="767" spans="3:29" ht="14.5">
      <c r="C767" s="8">
        <v>47920</v>
      </c>
      <c r="D767" s="8"/>
      <c r="E767" s="8"/>
      <c r="F767" s="8"/>
      <c r="G767" s="8"/>
      <c r="H767" s="8"/>
      <c r="I767" s="8"/>
      <c r="J767" s="8"/>
      <c r="K767" s="8"/>
      <c r="Q767" s="120" t="str">
        <f>IF(OR(P767="",P767=0),"",IF(ISERROR(VLOOKUP(P767+0,Tabell3[[#All],[Næringskode]],1,0)),P767,""))</f>
        <v/>
      </c>
      <c r="T767" s="120" t="str">
        <f>IF(OR(S767="",S767=0),"",IF(ISERROR(VLOOKUP(S767+0,Tabell8[[#All],[Hovedtype sikkerhet (kategori 1 – 6)]],1,0)),S767,""))</f>
        <v/>
      </c>
      <c r="W767" s="120" t="str">
        <f>IF(OR(V767="",V767=0),"",IF(ISERROR(VLOOKUP(V767+0,Tabell10[[#All],[Segment næringseiendomsengasjementer]],1,0)),V767,""))</f>
        <v/>
      </c>
      <c r="Z767" s="120" t="str">
        <f>IF(OR(Y767="",Y767=0),"",IF(ISERROR(VLOOKUP(Y767+0,Tabell11[[#All],[SMB rabatt]],1,0)),Y767,""))</f>
        <v/>
      </c>
      <c r="AC767" s="120" t="str">
        <f>IF(OR(AB767="",AB767=0),"",IF(ISERROR(VLOOKUP(AB767+0,Tabell12[[#All],[Størrelsesparameter]],1,0)),AB767,""))</f>
        <v/>
      </c>
    </row>
    <row r="768" spans="3:29" ht="14.5">
      <c r="C768" s="8">
        <v>47920</v>
      </c>
      <c r="D768" s="8"/>
      <c r="E768" s="8"/>
      <c r="F768" s="8"/>
      <c r="G768" s="8"/>
      <c r="H768" s="8"/>
      <c r="I768" s="8"/>
      <c r="J768" s="8"/>
      <c r="K768" s="8"/>
      <c r="Q768" s="120" t="str">
        <f>IF(OR(P768="",P768=0),"",IF(ISERROR(VLOOKUP(P768+0,Tabell3[[#All],[Næringskode]],1,0)),P768,""))</f>
        <v/>
      </c>
      <c r="T768" s="120" t="str">
        <f>IF(OR(S768="",S768=0),"",IF(ISERROR(VLOOKUP(S768+0,Tabell8[[#All],[Hovedtype sikkerhet (kategori 1 – 6)]],1,0)),S768,""))</f>
        <v/>
      </c>
      <c r="W768" s="120" t="str">
        <f>IF(OR(V768="",V768=0),"",IF(ISERROR(VLOOKUP(V768+0,Tabell10[[#All],[Segment næringseiendomsengasjementer]],1,0)),V768,""))</f>
        <v/>
      </c>
      <c r="Z768" s="120" t="str">
        <f>IF(OR(Y768="",Y768=0),"",IF(ISERROR(VLOOKUP(Y768+0,Tabell11[[#All],[SMB rabatt]],1,0)),Y768,""))</f>
        <v/>
      </c>
      <c r="AC768" s="120" t="str">
        <f>IF(OR(AB768="",AB768=0),"",IF(ISERROR(VLOOKUP(AB768+0,Tabell12[[#All],[Størrelsesparameter]],1,0)),AB768,""))</f>
        <v/>
      </c>
    </row>
    <row r="769" spans="3:29" ht="14.5">
      <c r="C769" s="8">
        <v>47920</v>
      </c>
      <c r="D769" s="8"/>
      <c r="E769" s="8"/>
      <c r="F769" s="8"/>
      <c r="G769" s="8"/>
      <c r="H769" s="8"/>
      <c r="I769" s="8"/>
      <c r="J769" s="8"/>
      <c r="K769" s="8"/>
      <c r="Q769" s="120" t="str">
        <f>IF(OR(P769="",P769=0),"",IF(ISERROR(VLOOKUP(P769+0,Tabell3[[#All],[Næringskode]],1,0)),P769,""))</f>
        <v/>
      </c>
      <c r="T769" s="120" t="str">
        <f>IF(OR(S769="",S769=0),"",IF(ISERROR(VLOOKUP(S769+0,Tabell8[[#All],[Hovedtype sikkerhet (kategori 1 – 6)]],1,0)),S769,""))</f>
        <v/>
      </c>
      <c r="W769" s="120" t="str">
        <f>IF(OR(V769="",V769=0),"",IF(ISERROR(VLOOKUP(V769+0,Tabell10[[#All],[Segment næringseiendomsengasjementer]],1,0)),V769,""))</f>
        <v/>
      </c>
      <c r="Z769" s="120" t="str">
        <f>IF(OR(Y769="",Y769=0),"",IF(ISERROR(VLOOKUP(Y769+0,Tabell11[[#All],[SMB rabatt]],1,0)),Y769,""))</f>
        <v/>
      </c>
      <c r="AC769" s="120" t="str">
        <f>IF(OR(AB769="",AB769=0),"",IF(ISERROR(VLOOKUP(AB769+0,Tabell12[[#All],[Størrelsesparameter]],1,0)),AB769,""))</f>
        <v/>
      </c>
    </row>
    <row r="770" spans="3:29" ht="14.5">
      <c r="C770" s="8">
        <v>47920</v>
      </c>
      <c r="D770" s="8"/>
      <c r="E770" s="8"/>
      <c r="F770" s="8"/>
      <c r="G770" s="8"/>
      <c r="H770" s="8"/>
      <c r="I770" s="8"/>
      <c r="J770" s="8"/>
      <c r="K770" s="8"/>
      <c r="Q770" s="120" t="str">
        <f>IF(OR(P770="",P770=0),"",IF(ISERROR(VLOOKUP(P770+0,Tabell3[[#All],[Næringskode]],1,0)),P770,""))</f>
        <v/>
      </c>
      <c r="T770" s="120" t="str">
        <f>IF(OR(S770="",S770=0),"",IF(ISERROR(VLOOKUP(S770+0,Tabell8[[#All],[Hovedtype sikkerhet (kategori 1 – 6)]],1,0)),S770,""))</f>
        <v/>
      </c>
      <c r="W770" s="120" t="str">
        <f>IF(OR(V770="",V770=0),"",IF(ISERROR(VLOOKUP(V770+0,Tabell10[[#All],[Segment næringseiendomsengasjementer]],1,0)),V770,""))</f>
        <v/>
      </c>
      <c r="Z770" s="120" t="str">
        <f>IF(OR(Y770="",Y770=0),"",IF(ISERROR(VLOOKUP(Y770+0,Tabell11[[#All],[SMB rabatt]],1,0)),Y770,""))</f>
        <v/>
      </c>
      <c r="AC770" s="120" t="str">
        <f>IF(OR(AB770="",AB770=0),"",IF(ISERROR(VLOOKUP(AB770+0,Tabell12[[#All],[Størrelsesparameter]],1,0)),AB770,""))</f>
        <v/>
      </c>
    </row>
    <row r="771" spans="3:29" ht="14.5">
      <c r="C771" s="8">
        <v>47920</v>
      </c>
      <c r="D771" s="8"/>
      <c r="E771" s="8"/>
      <c r="F771" s="8"/>
      <c r="G771" s="8"/>
      <c r="H771" s="8"/>
      <c r="I771" s="8"/>
      <c r="J771" s="8"/>
      <c r="K771" s="8"/>
      <c r="Q771" s="120" t="str">
        <f>IF(OR(P771="",P771=0),"",IF(ISERROR(VLOOKUP(P771+0,Tabell3[[#All],[Næringskode]],1,0)),P771,""))</f>
        <v/>
      </c>
      <c r="T771" s="120" t="str">
        <f>IF(OR(S771="",S771=0),"",IF(ISERROR(VLOOKUP(S771+0,Tabell8[[#All],[Hovedtype sikkerhet (kategori 1 – 6)]],1,0)),S771,""))</f>
        <v/>
      </c>
      <c r="W771" s="120" t="str">
        <f>IF(OR(V771="",V771=0),"",IF(ISERROR(VLOOKUP(V771+0,Tabell10[[#All],[Segment næringseiendomsengasjementer]],1,0)),V771,""))</f>
        <v/>
      </c>
      <c r="Z771" s="120" t="str">
        <f>IF(OR(Y771="",Y771=0),"",IF(ISERROR(VLOOKUP(Y771+0,Tabell11[[#All],[SMB rabatt]],1,0)),Y771,""))</f>
        <v/>
      </c>
      <c r="AC771" s="120" t="str">
        <f>IF(OR(AB771="",AB771=0),"",IF(ISERROR(VLOOKUP(AB771+0,Tabell12[[#All],[Størrelsesparameter]],1,0)),AB771,""))</f>
        <v/>
      </c>
    </row>
    <row r="772" spans="3:29" ht="14.5">
      <c r="C772" s="8">
        <v>47920</v>
      </c>
      <c r="D772" s="8"/>
      <c r="E772" s="8"/>
      <c r="F772" s="8"/>
      <c r="G772" s="8"/>
      <c r="H772" s="8"/>
      <c r="I772" s="8"/>
      <c r="J772" s="8"/>
      <c r="K772" s="8"/>
      <c r="Q772" s="120" t="str">
        <f>IF(OR(P772="",P772=0),"",IF(ISERROR(VLOOKUP(P772+0,Tabell3[[#All],[Næringskode]],1,0)),P772,""))</f>
        <v/>
      </c>
      <c r="T772" s="120" t="str">
        <f>IF(OR(S772="",S772=0),"",IF(ISERROR(VLOOKUP(S772+0,Tabell8[[#All],[Hovedtype sikkerhet (kategori 1 – 6)]],1,0)),S772,""))</f>
        <v/>
      </c>
      <c r="W772" s="120" t="str">
        <f>IF(OR(V772="",V772=0),"",IF(ISERROR(VLOOKUP(V772+0,Tabell10[[#All],[Segment næringseiendomsengasjementer]],1,0)),V772,""))</f>
        <v/>
      </c>
      <c r="Z772" s="120" t="str">
        <f>IF(OR(Y772="",Y772=0),"",IF(ISERROR(VLOOKUP(Y772+0,Tabell11[[#All],[SMB rabatt]],1,0)),Y772,""))</f>
        <v/>
      </c>
      <c r="AC772" s="120" t="str">
        <f>IF(OR(AB772="",AB772=0),"",IF(ISERROR(VLOOKUP(AB772+0,Tabell12[[#All],[Størrelsesparameter]],1,0)),AB772,""))</f>
        <v/>
      </c>
    </row>
    <row r="773" spans="3:29" ht="14.5">
      <c r="C773" s="8">
        <v>47920</v>
      </c>
      <c r="D773" s="8"/>
      <c r="E773" s="8"/>
      <c r="F773" s="8"/>
      <c r="G773" s="8"/>
      <c r="H773" s="8"/>
      <c r="I773" s="8"/>
      <c r="J773" s="8"/>
      <c r="K773" s="8"/>
      <c r="Q773" s="120" t="str">
        <f>IF(OR(P773="",P773=0),"",IF(ISERROR(VLOOKUP(P773+0,Tabell3[[#All],[Næringskode]],1,0)),P773,""))</f>
        <v/>
      </c>
      <c r="T773" s="120" t="str">
        <f>IF(OR(S773="",S773=0),"",IF(ISERROR(VLOOKUP(S773+0,Tabell8[[#All],[Hovedtype sikkerhet (kategori 1 – 6)]],1,0)),S773,""))</f>
        <v/>
      </c>
      <c r="W773" s="120" t="str">
        <f>IF(OR(V773="",V773=0),"",IF(ISERROR(VLOOKUP(V773+0,Tabell10[[#All],[Segment næringseiendomsengasjementer]],1,0)),V773,""))</f>
        <v/>
      </c>
      <c r="Z773" s="120" t="str">
        <f>IF(OR(Y773="",Y773=0),"",IF(ISERROR(VLOOKUP(Y773+0,Tabell11[[#All],[SMB rabatt]],1,0)),Y773,""))</f>
        <v/>
      </c>
      <c r="AC773" s="120" t="str">
        <f>IF(OR(AB773="",AB773=0),"",IF(ISERROR(VLOOKUP(AB773+0,Tabell12[[#All],[Størrelsesparameter]],1,0)),AB773,""))</f>
        <v/>
      </c>
    </row>
    <row r="774" spans="3:29" ht="14.5">
      <c r="C774" s="8">
        <v>47920</v>
      </c>
      <c r="D774" s="8"/>
      <c r="E774" s="8"/>
      <c r="F774" s="8"/>
      <c r="G774" s="8"/>
      <c r="H774" s="8"/>
      <c r="I774" s="8"/>
      <c r="J774" s="8"/>
      <c r="K774" s="8"/>
      <c r="Q774" s="120" t="str">
        <f>IF(OR(P774="",P774=0),"",IF(ISERROR(VLOOKUP(P774+0,Tabell3[[#All],[Næringskode]],1,0)),P774,""))</f>
        <v/>
      </c>
      <c r="T774" s="120" t="str">
        <f>IF(OR(S774="",S774=0),"",IF(ISERROR(VLOOKUP(S774+0,Tabell8[[#All],[Hovedtype sikkerhet (kategori 1 – 6)]],1,0)),S774,""))</f>
        <v/>
      </c>
      <c r="W774" s="120" t="str">
        <f>IF(OR(V774="",V774=0),"",IF(ISERROR(VLOOKUP(V774+0,Tabell10[[#All],[Segment næringseiendomsengasjementer]],1,0)),V774,""))</f>
        <v/>
      </c>
      <c r="Z774" s="120" t="str">
        <f>IF(OR(Y774="",Y774=0),"",IF(ISERROR(VLOOKUP(Y774+0,Tabell11[[#All],[SMB rabatt]],1,0)),Y774,""))</f>
        <v/>
      </c>
      <c r="AC774" s="120" t="str">
        <f>IF(OR(AB774="",AB774=0),"",IF(ISERROR(VLOOKUP(AB774+0,Tabell12[[#All],[Størrelsesparameter]],1,0)),AB774,""))</f>
        <v/>
      </c>
    </row>
    <row r="775" spans="3:29" ht="14.5">
      <c r="C775" s="8">
        <v>47920</v>
      </c>
      <c r="D775" s="8"/>
      <c r="E775" s="8"/>
      <c r="F775" s="8"/>
      <c r="G775" s="8"/>
      <c r="H775" s="8"/>
      <c r="I775" s="8"/>
      <c r="J775" s="8"/>
      <c r="K775" s="8"/>
      <c r="Q775" s="120" t="str">
        <f>IF(OR(P775="",P775=0),"",IF(ISERROR(VLOOKUP(P775+0,Tabell3[[#All],[Næringskode]],1,0)),P775,""))</f>
        <v/>
      </c>
      <c r="T775" s="120" t="str">
        <f>IF(OR(S775="",S775=0),"",IF(ISERROR(VLOOKUP(S775+0,Tabell8[[#All],[Hovedtype sikkerhet (kategori 1 – 6)]],1,0)),S775,""))</f>
        <v/>
      </c>
      <c r="W775" s="120" t="str">
        <f>IF(OR(V775="",V775=0),"",IF(ISERROR(VLOOKUP(V775+0,Tabell10[[#All],[Segment næringseiendomsengasjementer]],1,0)),V775,""))</f>
        <v/>
      </c>
      <c r="Z775" s="120" t="str">
        <f>IF(OR(Y775="",Y775=0),"",IF(ISERROR(VLOOKUP(Y775+0,Tabell11[[#All],[SMB rabatt]],1,0)),Y775,""))</f>
        <v/>
      </c>
      <c r="AC775" s="120" t="str">
        <f>IF(OR(AB775="",AB775=0),"",IF(ISERROR(VLOOKUP(AB775+0,Tabell12[[#All],[Størrelsesparameter]],1,0)),AB775,""))</f>
        <v/>
      </c>
    </row>
    <row r="776" spans="3:29" ht="14.5">
      <c r="C776" s="8">
        <v>47920</v>
      </c>
      <c r="D776" s="8"/>
      <c r="E776" s="8"/>
      <c r="F776" s="8"/>
      <c r="G776" s="8"/>
      <c r="H776" s="8"/>
      <c r="I776" s="8"/>
      <c r="J776" s="8"/>
      <c r="K776" s="8"/>
      <c r="Q776" s="120" t="str">
        <f>IF(OR(P776="",P776=0),"",IF(ISERROR(VLOOKUP(P776+0,Tabell3[[#All],[Næringskode]],1,0)),P776,""))</f>
        <v/>
      </c>
      <c r="T776" s="120" t="str">
        <f>IF(OR(S776="",S776=0),"",IF(ISERROR(VLOOKUP(S776+0,Tabell8[[#All],[Hovedtype sikkerhet (kategori 1 – 6)]],1,0)),S776,""))</f>
        <v/>
      </c>
      <c r="W776" s="120" t="str">
        <f>IF(OR(V776="",V776=0),"",IF(ISERROR(VLOOKUP(V776+0,Tabell10[[#All],[Segment næringseiendomsengasjementer]],1,0)),V776,""))</f>
        <v/>
      </c>
      <c r="Z776" s="120" t="str">
        <f>IF(OR(Y776="",Y776=0),"",IF(ISERROR(VLOOKUP(Y776+0,Tabell11[[#All],[SMB rabatt]],1,0)),Y776,""))</f>
        <v/>
      </c>
      <c r="AC776" s="120" t="str">
        <f>IF(OR(AB776="",AB776=0),"",IF(ISERROR(VLOOKUP(AB776+0,Tabell12[[#All],[Størrelsesparameter]],1,0)),AB776,""))</f>
        <v/>
      </c>
    </row>
    <row r="777" spans="3:29" ht="14.5">
      <c r="C777" s="8">
        <v>47920</v>
      </c>
      <c r="D777" s="8"/>
      <c r="E777" s="8"/>
      <c r="F777" s="8"/>
      <c r="G777" s="8"/>
      <c r="H777" s="8"/>
      <c r="I777" s="8"/>
      <c r="J777" s="8"/>
      <c r="K777" s="8"/>
      <c r="Q777" s="120" t="str">
        <f>IF(OR(P777="",P777=0),"",IF(ISERROR(VLOOKUP(P777+0,Tabell3[[#All],[Næringskode]],1,0)),P777,""))</f>
        <v/>
      </c>
      <c r="T777" s="120" t="str">
        <f>IF(OR(S777="",S777=0),"",IF(ISERROR(VLOOKUP(S777+0,Tabell8[[#All],[Hovedtype sikkerhet (kategori 1 – 6)]],1,0)),S777,""))</f>
        <v/>
      </c>
      <c r="W777" s="120" t="str">
        <f>IF(OR(V777="",V777=0),"",IF(ISERROR(VLOOKUP(V777+0,Tabell10[[#All],[Segment næringseiendomsengasjementer]],1,0)),V777,""))</f>
        <v/>
      </c>
      <c r="Z777" s="120" t="str">
        <f>IF(OR(Y777="",Y777=0),"",IF(ISERROR(VLOOKUP(Y777+0,Tabell11[[#All],[SMB rabatt]],1,0)),Y777,""))</f>
        <v/>
      </c>
      <c r="AC777" s="120" t="str">
        <f>IF(OR(AB777="",AB777=0),"",IF(ISERROR(VLOOKUP(AB777+0,Tabell12[[#All],[Størrelsesparameter]],1,0)),AB777,""))</f>
        <v/>
      </c>
    </row>
    <row r="778" spans="3:29" ht="14.5">
      <c r="C778" s="8">
        <v>47920</v>
      </c>
      <c r="D778" s="8"/>
      <c r="E778" s="8"/>
      <c r="F778" s="8"/>
      <c r="G778" s="8"/>
      <c r="H778" s="8"/>
      <c r="I778" s="8"/>
      <c r="J778" s="8"/>
      <c r="K778" s="8"/>
      <c r="Q778" s="120" t="str">
        <f>IF(OR(P778="",P778=0),"",IF(ISERROR(VLOOKUP(P778+0,Tabell3[[#All],[Næringskode]],1,0)),P778,""))</f>
        <v/>
      </c>
      <c r="T778" s="120" t="str">
        <f>IF(OR(S778="",S778=0),"",IF(ISERROR(VLOOKUP(S778+0,Tabell8[[#All],[Hovedtype sikkerhet (kategori 1 – 6)]],1,0)),S778,""))</f>
        <v/>
      </c>
      <c r="W778" s="120" t="str">
        <f>IF(OR(V778="",V778=0),"",IF(ISERROR(VLOOKUP(V778+0,Tabell10[[#All],[Segment næringseiendomsengasjementer]],1,0)),V778,""))</f>
        <v/>
      </c>
      <c r="Z778" s="120" t="str">
        <f>IF(OR(Y778="",Y778=0),"",IF(ISERROR(VLOOKUP(Y778+0,Tabell11[[#All],[SMB rabatt]],1,0)),Y778,""))</f>
        <v/>
      </c>
      <c r="AC778" s="120" t="str">
        <f>IF(OR(AB778="",AB778=0),"",IF(ISERROR(VLOOKUP(AB778+0,Tabell12[[#All],[Størrelsesparameter]],1,0)),AB778,""))</f>
        <v/>
      </c>
    </row>
    <row r="779" spans="3:29" ht="14.5">
      <c r="C779" s="8">
        <v>47920</v>
      </c>
      <c r="D779" s="8"/>
      <c r="E779" s="8"/>
      <c r="F779" s="8"/>
      <c r="G779" s="8"/>
      <c r="H779" s="8"/>
      <c r="I779" s="8"/>
      <c r="J779" s="8"/>
      <c r="K779" s="8"/>
      <c r="Q779" s="120" t="str">
        <f>IF(OR(P779="",P779=0),"",IF(ISERROR(VLOOKUP(P779+0,Tabell3[[#All],[Næringskode]],1,0)),P779,""))</f>
        <v/>
      </c>
      <c r="T779" s="120" t="str">
        <f>IF(OR(S779="",S779=0),"",IF(ISERROR(VLOOKUP(S779+0,Tabell8[[#All],[Hovedtype sikkerhet (kategori 1 – 6)]],1,0)),S779,""))</f>
        <v/>
      </c>
      <c r="W779" s="120" t="str">
        <f>IF(OR(V779="",V779=0),"",IF(ISERROR(VLOOKUP(V779+0,Tabell10[[#All],[Segment næringseiendomsengasjementer]],1,0)),V779,""))</f>
        <v/>
      </c>
      <c r="Z779" s="120" t="str">
        <f>IF(OR(Y779="",Y779=0),"",IF(ISERROR(VLOOKUP(Y779+0,Tabell11[[#All],[SMB rabatt]],1,0)),Y779,""))</f>
        <v/>
      </c>
      <c r="AC779" s="120" t="str">
        <f>IF(OR(AB779="",AB779=0),"",IF(ISERROR(VLOOKUP(AB779+0,Tabell12[[#All],[Størrelsesparameter]],1,0)),AB779,""))</f>
        <v/>
      </c>
    </row>
    <row r="780" spans="3:29" ht="14.5">
      <c r="C780" s="8">
        <v>47920</v>
      </c>
      <c r="D780" s="8"/>
      <c r="E780" s="8"/>
      <c r="F780" s="8"/>
      <c r="G780" s="8"/>
      <c r="H780" s="8"/>
      <c r="I780" s="8"/>
      <c r="J780" s="8"/>
      <c r="K780" s="8"/>
      <c r="Q780" s="120" t="str">
        <f>IF(OR(P780="",P780=0),"",IF(ISERROR(VLOOKUP(P780+0,Tabell3[[#All],[Næringskode]],1,0)),P780,""))</f>
        <v/>
      </c>
      <c r="T780" s="120" t="str">
        <f>IF(OR(S780="",S780=0),"",IF(ISERROR(VLOOKUP(S780+0,Tabell8[[#All],[Hovedtype sikkerhet (kategori 1 – 6)]],1,0)),S780,""))</f>
        <v/>
      </c>
      <c r="W780" s="120" t="str">
        <f>IF(OR(V780="",V780=0),"",IF(ISERROR(VLOOKUP(V780+0,Tabell10[[#All],[Segment næringseiendomsengasjementer]],1,0)),V780,""))</f>
        <v/>
      </c>
      <c r="Z780" s="120" t="str">
        <f>IF(OR(Y780="",Y780=0),"",IF(ISERROR(VLOOKUP(Y780+0,Tabell11[[#All],[SMB rabatt]],1,0)),Y780,""))</f>
        <v/>
      </c>
      <c r="AC780" s="120" t="str">
        <f>IF(OR(AB780="",AB780=0),"",IF(ISERROR(VLOOKUP(AB780+0,Tabell12[[#All],[Størrelsesparameter]],1,0)),AB780,""))</f>
        <v/>
      </c>
    </row>
    <row r="781" spans="3:29" ht="14.5">
      <c r="C781" s="8">
        <v>47920</v>
      </c>
      <c r="D781" s="8"/>
      <c r="E781" s="8"/>
      <c r="F781" s="8"/>
      <c r="G781" s="8"/>
      <c r="H781" s="8"/>
      <c r="I781" s="8"/>
      <c r="J781" s="8"/>
      <c r="K781" s="8"/>
      <c r="Q781" s="120" t="str">
        <f>IF(OR(P781="",P781=0),"",IF(ISERROR(VLOOKUP(P781+0,Tabell3[[#All],[Næringskode]],1,0)),P781,""))</f>
        <v/>
      </c>
      <c r="T781" s="120" t="str">
        <f>IF(OR(S781="",S781=0),"",IF(ISERROR(VLOOKUP(S781+0,Tabell8[[#All],[Hovedtype sikkerhet (kategori 1 – 6)]],1,0)),S781,""))</f>
        <v/>
      </c>
      <c r="W781" s="120" t="str">
        <f>IF(OR(V781="",V781=0),"",IF(ISERROR(VLOOKUP(V781+0,Tabell10[[#All],[Segment næringseiendomsengasjementer]],1,0)),V781,""))</f>
        <v/>
      </c>
      <c r="Z781" s="120" t="str">
        <f>IF(OR(Y781="",Y781=0),"",IF(ISERROR(VLOOKUP(Y781+0,Tabell11[[#All],[SMB rabatt]],1,0)),Y781,""))</f>
        <v/>
      </c>
      <c r="AC781" s="120" t="str">
        <f>IF(OR(AB781="",AB781=0),"",IF(ISERROR(VLOOKUP(AB781+0,Tabell12[[#All],[Størrelsesparameter]],1,0)),AB781,""))</f>
        <v/>
      </c>
    </row>
    <row r="782" spans="3:29" ht="14.5">
      <c r="C782" s="8">
        <v>47920</v>
      </c>
      <c r="D782" s="8"/>
      <c r="E782" s="8"/>
      <c r="F782" s="8"/>
      <c r="G782" s="8"/>
      <c r="H782" s="8"/>
      <c r="I782" s="8"/>
      <c r="J782" s="8"/>
      <c r="K782" s="8"/>
      <c r="Q782" s="120" t="str">
        <f>IF(OR(P782="",P782=0),"",IF(ISERROR(VLOOKUP(P782+0,Tabell3[[#All],[Næringskode]],1,0)),P782,""))</f>
        <v/>
      </c>
      <c r="T782" s="120" t="str">
        <f>IF(OR(S782="",S782=0),"",IF(ISERROR(VLOOKUP(S782+0,Tabell8[[#All],[Hovedtype sikkerhet (kategori 1 – 6)]],1,0)),S782,""))</f>
        <v/>
      </c>
      <c r="W782" s="120" t="str">
        <f>IF(OR(V782="",V782=0),"",IF(ISERROR(VLOOKUP(V782+0,Tabell10[[#All],[Segment næringseiendomsengasjementer]],1,0)),V782,""))</f>
        <v/>
      </c>
      <c r="Z782" s="120" t="str">
        <f>IF(OR(Y782="",Y782=0),"",IF(ISERROR(VLOOKUP(Y782+0,Tabell11[[#All],[SMB rabatt]],1,0)),Y782,""))</f>
        <v/>
      </c>
      <c r="AC782" s="120" t="str">
        <f>IF(OR(AB782="",AB782=0),"",IF(ISERROR(VLOOKUP(AB782+0,Tabell12[[#All],[Størrelsesparameter]],1,0)),AB782,""))</f>
        <v/>
      </c>
    </row>
    <row r="783" spans="3:29" ht="14.5">
      <c r="C783" s="8">
        <v>47920</v>
      </c>
      <c r="D783" s="8"/>
      <c r="E783" s="8"/>
      <c r="F783" s="8"/>
      <c r="G783" s="8"/>
      <c r="H783" s="8"/>
      <c r="I783" s="8"/>
      <c r="J783" s="8"/>
      <c r="K783" s="8"/>
      <c r="Q783" s="120" t="str">
        <f>IF(OR(P783="",P783=0),"",IF(ISERROR(VLOOKUP(P783+0,Tabell3[[#All],[Næringskode]],1,0)),P783,""))</f>
        <v/>
      </c>
      <c r="T783" s="120" t="str">
        <f>IF(OR(S783="",S783=0),"",IF(ISERROR(VLOOKUP(S783+0,Tabell8[[#All],[Hovedtype sikkerhet (kategori 1 – 6)]],1,0)),S783,""))</f>
        <v/>
      </c>
      <c r="W783" s="120" t="str">
        <f>IF(OR(V783="",V783=0),"",IF(ISERROR(VLOOKUP(V783+0,Tabell10[[#All],[Segment næringseiendomsengasjementer]],1,0)),V783,""))</f>
        <v/>
      </c>
      <c r="Z783" s="120" t="str">
        <f>IF(OR(Y783="",Y783=0),"",IF(ISERROR(VLOOKUP(Y783+0,Tabell11[[#All],[SMB rabatt]],1,0)),Y783,""))</f>
        <v/>
      </c>
      <c r="AC783" s="120" t="str">
        <f>IF(OR(AB783="",AB783=0),"",IF(ISERROR(VLOOKUP(AB783+0,Tabell12[[#All],[Størrelsesparameter]],1,0)),AB783,""))</f>
        <v/>
      </c>
    </row>
    <row r="784" spans="3:29" ht="14.5">
      <c r="C784" s="8">
        <v>47920</v>
      </c>
      <c r="D784" s="8"/>
      <c r="E784" s="8"/>
      <c r="F784" s="8"/>
      <c r="G784" s="8"/>
      <c r="H784" s="8"/>
      <c r="I784" s="8"/>
      <c r="J784" s="8"/>
      <c r="K784" s="8"/>
      <c r="Q784" s="120" t="str">
        <f>IF(OR(P784="",P784=0),"",IF(ISERROR(VLOOKUP(P784+0,Tabell3[[#All],[Næringskode]],1,0)),P784,""))</f>
        <v/>
      </c>
      <c r="T784" s="120" t="str">
        <f>IF(OR(S784="",S784=0),"",IF(ISERROR(VLOOKUP(S784+0,Tabell8[[#All],[Hovedtype sikkerhet (kategori 1 – 6)]],1,0)),S784,""))</f>
        <v/>
      </c>
      <c r="W784" s="120" t="str">
        <f>IF(OR(V784="",V784=0),"",IF(ISERROR(VLOOKUP(V784+0,Tabell10[[#All],[Segment næringseiendomsengasjementer]],1,0)),V784,""))</f>
        <v/>
      </c>
      <c r="Z784" s="120" t="str">
        <f>IF(OR(Y784="",Y784=0),"",IF(ISERROR(VLOOKUP(Y784+0,Tabell11[[#All],[SMB rabatt]],1,0)),Y784,""))</f>
        <v/>
      </c>
      <c r="AC784" s="120" t="str">
        <f>IF(OR(AB784="",AB784=0),"",IF(ISERROR(VLOOKUP(AB784+0,Tabell12[[#All],[Størrelsesparameter]],1,0)),AB784,""))</f>
        <v/>
      </c>
    </row>
    <row r="785" spans="3:29" ht="14.5">
      <c r="C785" s="8">
        <v>47920</v>
      </c>
      <c r="D785" s="8"/>
      <c r="E785" s="8"/>
      <c r="F785" s="8"/>
      <c r="G785" s="8"/>
      <c r="H785" s="8"/>
      <c r="I785" s="8"/>
      <c r="J785" s="8"/>
      <c r="K785" s="8"/>
      <c r="Q785" s="120" t="str">
        <f>IF(OR(P785="",P785=0),"",IF(ISERROR(VLOOKUP(P785+0,Tabell3[[#All],[Næringskode]],1,0)),P785,""))</f>
        <v/>
      </c>
      <c r="T785" s="120" t="str">
        <f>IF(OR(S785="",S785=0),"",IF(ISERROR(VLOOKUP(S785+0,Tabell8[[#All],[Hovedtype sikkerhet (kategori 1 – 6)]],1,0)),S785,""))</f>
        <v/>
      </c>
      <c r="W785" s="120" t="str">
        <f>IF(OR(V785="",V785=0),"",IF(ISERROR(VLOOKUP(V785+0,Tabell10[[#All],[Segment næringseiendomsengasjementer]],1,0)),V785,""))</f>
        <v/>
      </c>
      <c r="Z785" s="120" t="str">
        <f>IF(OR(Y785="",Y785=0),"",IF(ISERROR(VLOOKUP(Y785+0,Tabell11[[#All],[SMB rabatt]],1,0)),Y785,""))</f>
        <v/>
      </c>
      <c r="AC785" s="120" t="str">
        <f>IF(OR(AB785="",AB785=0),"",IF(ISERROR(VLOOKUP(AB785+0,Tabell12[[#All],[Størrelsesparameter]],1,0)),AB785,""))</f>
        <v/>
      </c>
    </row>
    <row r="786" spans="3:29" ht="14.5">
      <c r="C786" s="8">
        <v>47920</v>
      </c>
      <c r="D786" s="8"/>
      <c r="E786" s="8"/>
      <c r="F786" s="8"/>
      <c r="G786" s="8"/>
      <c r="H786" s="8"/>
      <c r="I786" s="8"/>
      <c r="J786" s="8"/>
      <c r="K786" s="8"/>
      <c r="Q786" s="120" t="str">
        <f>IF(OR(P786="",P786=0),"",IF(ISERROR(VLOOKUP(P786+0,Tabell3[[#All],[Næringskode]],1,0)),P786,""))</f>
        <v/>
      </c>
      <c r="T786" s="120" t="str">
        <f>IF(OR(S786="",S786=0),"",IF(ISERROR(VLOOKUP(S786+0,Tabell8[[#All],[Hovedtype sikkerhet (kategori 1 – 6)]],1,0)),S786,""))</f>
        <v/>
      </c>
      <c r="W786" s="120" t="str">
        <f>IF(OR(V786="",V786=0),"",IF(ISERROR(VLOOKUP(V786+0,Tabell10[[#All],[Segment næringseiendomsengasjementer]],1,0)),V786,""))</f>
        <v/>
      </c>
      <c r="Z786" s="120" t="str">
        <f>IF(OR(Y786="",Y786=0),"",IF(ISERROR(VLOOKUP(Y786+0,Tabell11[[#All],[SMB rabatt]],1,0)),Y786,""))</f>
        <v/>
      </c>
      <c r="AC786" s="120" t="str">
        <f>IF(OR(AB786="",AB786=0),"",IF(ISERROR(VLOOKUP(AB786+0,Tabell12[[#All],[Størrelsesparameter]],1,0)),AB786,""))</f>
        <v/>
      </c>
    </row>
    <row r="787" spans="3:29" ht="14.5">
      <c r="C787" s="8">
        <v>47920</v>
      </c>
      <c r="D787" s="8"/>
      <c r="E787" s="8"/>
      <c r="F787" s="8"/>
      <c r="G787" s="8"/>
      <c r="H787" s="8"/>
      <c r="I787" s="8"/>
      <c r="J787" s="8"/>
      <c r="K787" s="8"/>
      <c r="Q787" s="120" t="str">
        <f>IF(OR(P787="",P787=0),"",IF(ISERROR(VLOOKUP(P787+0,Tabell3[[#All],[Næringskode]],1,0)),P787,""))</f>
        <v/>
      </c>
      <c r="T787" s="120" t="str">
        <f>IF(OR(S787="",S787=0),"",IF(ISERROR(VLOOKUP(S787+0,Tabell8[[#All],[Hovedtype sikkerhet (kategori 1 – 6)]],1,0)),S787,""))</f>
        <v/>
      </c>
      <c r="W787" s="120" t="str">
        <f>IF(OR(V787="",V787=0),"",IF(ISERROR(VLOOKUP(V787+0,Tabell10[[#All],[Segment næringseiendomsengasjementer]],1,0)),V787,""))</f>
        <v/>
      </c>
      <c r="Z787" s="120" t="str">
        <f>IF(OR(Y787="",Y787=0),"",IF(ISERROR(VLOOKUP(Y787+0,Tabell11[[#All],[SMB rabatt]],1,0)),Y787,""))</f>
        <v/>
      </c>
      <c r="AC787" s="120" t="str">
        <f>IF(OR(AB787="",AB787=0),"",IF(ISERROR(VLOOKUP(AB787+0,Tabell12[[#All],[Størrelsesparameter]],1,0)),AB787,""))</f>
        <v/>
      </c>
    </row>
    <row r="788" spans="3:29" ht="14.5">
      <c r="C788" s="8">
        <v>47920</v>
      </c>
      <c r="D788" s="8"/>
      <c r="E788" s="8"/>
      <c r="F788" s="8"/>
      <c r="G788" s="8"/>
      <c r="H788" s="8"/>
      <c r="I788" s="8"/>
      <c r="J788" s="8"/>
      <c r="K788" s="8"/>
      <c r="Q788" s="120" t="str">
        <f>IF(OR(P788="",P788=0),"",IF(ISERROR(VLOOKUP(P788+0,Tabell3[[#All],[Næringskode]],1,0)),P788,""))</f>
        <v/>
      </c>
      <c r="T788" s="120" t="str">
        <f>IF(OR(S788="",S788=0),"",IF(ISERROR(VLOOKUP(S788+0,Tabell8[[#All],[Hovedtype sikkerhet (kategori 1 – 6)]],1,0)),S788,""))</f>
        <v/>
      </c>
      <c r="W788" s="120" t="str">
        <f>IF(OR(V788="",V788=0),"",IF(ISERROR(VLOOKUP(V788+0,Tabell10[[#All],[Segment næringseiendomsengasjementer]],1,0)),V788,""))</f>
        <v/>
      </c>
      <c r="Z788" s="120" t="str">
        <f>IF(OR(Y788="",Y788=0),"",IF(ISERROR(VLOOKUP(Y788+0,Tabell11[[#All],[SMB rabatt]],1,0)),Y788,""))</f>
        <v/>
      </c>
      <c r="AC788" s="120" t="str">
        <f>IF(OR(AB788="",AB788=0),"",IF(ISERROR(VLOOKUP(AB788+0,Tabell12[[#All],[Størrelsesparameter]],1,0)),AB788,""))</f>
        <v/>
      </c>
    </row>
    <row r="789" spans="3:29" ht="14.5">
      <c r="C789" s="8">
        <v>47920</v>
      </c>
      <c r="D789" s="8"/>
      <c r="E789" s="8"/>
      <c r="F789" s="8"/>
      <c r="G789" s="8"/>
      <c r="H789" s="8"/>
      <c r="I789" s="8"/>
      <c r="J789" s="8"/>
      <c r="K789" s="8"/>
      <c r="Q789" s="120" t="str">
        <f>IF(OR(P789="",P789=0),"",IF(ISERROR(VLOOKUP(P789+0,Tabell3[[#All],[Næringskode]],1,0)),P789,""))</f>
        <v/>
      </c>
      <c r="T789" s="120" t="str">
        <f>IF(OR(S789="",S789=0),"",IF(ISERROR(VLOOKUP(S789+0,Tabell8[[#All],[Hovedtype sikkerhet (kategori 1 – 6)]],1,0)),S789,""))</f>
        <v/>
      </c>
      <c r="W789" s="120" t="str">
        <f>IF(OR(V789="",V789=0),"",IF(ISERROR(VLOOKUP(V789+0,Tabell10[[#All],[Segment næringseiendomsengasjementer]],1,0)),V789,""))</f>
        <v/>
      </c>
      <c r="Z789" s="120" t="str">
        <f>IF(OR(Y789="",Y789=0),"",IF(ISERROR(VLOOKUP(Y789+0,Tabell11[[#All],[SMB rabatt]],1,0)),Y789,""))</f>
        <v/>
      </c>
      <c r="AC789" s="120" t="str">
        <f>IF(OR(AB789="",AB789=0),"",IF(ISERROR(VLOOKUP(AB789+0,Tabell12[[#All],[Størrelsesparameter]],1,0)),AB789,""))</f>
        <v/>
      </c>
    </row>
    <row r="790" spans="3:29" ht="14.5">
      <c r="C790" s="8">
        <v>47920</v>
      </c>
      <c r="D790" s="8"/>
      <c r="E790" s="8"/>
      <c r="F790" s="8"/>
      <c r="G790" s="8"/>
      <c r="H790" s="8"/>
      <c r="I790" s="8"/>
      <c r="J790" s="8"/>
      <c r="K790" s="8"/>
      <c r="Q790" s="120" t="str">
        <f>IF(OR(P790="",P790=0),"",IF(ISERROR(VLOOKUP(P790+0,Tabell3[[#All],[Næringskode]],1,0)),P790,""))</f>
        <v/>
      </c>
      <c r="T790" s="120" t="str">
        <f>IF(OR(S790="",S790=0),"",IF(ISERROR(VLOOKUP(S790+0,Tabell8[[#All],[Hovedtype sikkerhet (kategori 1 – 6)]],1,0)),S790,""))</f>
        <v/>
      </c>
      <c r="W790" s="120" t="str">
        <f>IF(OR(V790="",V790=0),"",IF(ISERROR(VLOOKUP(V790+0,Tabell10[[#All],[Segment næringseiendomsengasjementer]],1,0)),V790,""))</f>
        <v/>
      </c>
      <c r="Z790" s="120" t="str">
        <f>IF(OR(Y790="",Y790=0),"",IF(ISERROR(VLOOKUP(Y790+0,Tabell11[[#All],[SMB rabatt]],1,0)),Y790,""))</f>
        <v/>
      </c>
      <c r="AC790" s="120" t="str">
        <f>IF(OR(AB790="",AB790=0),"",IF(ISERROR(VLOOKUP(AB790+0,Tabell12[[#All],[Størrelsesparameter]],1,0)),AB790,""))</f>
        <v/>
      </c>
    </row>
    <row r="791" spans="3:29" ht="14.5">
      <c r="C791" s="8">
        <v>47920</v>
      </c>
      <c r="D791" s="8"/>
      <c r="E791" s="8"/>
      <c r="F791" s="8"/>
      <c r="G791" s="8"/>
      <c r="H791" s="8"/>
      <c r="I791" s="8"/>
      <c r="J791" s="8"/>
      <c r="K791" s="8"/>
      <c r="Q791" s="120" t="str">
        <f>IF(OR(P791="",P791=0),"",IF(ISERROR(VLOOKUP(P791+0,Tabell3[[#All],[Næringskode]],1,0)),P791,""))</f>
        <v/>
      </c>
      <c r="T791" s="120" t="str">
        <f>IF(OR(S791="",S791=0),"",IF(ISERROR(VLOOKUP(S791+0,Tabell8[[#All],[Hovedtype sikkerhet (kategori 1 – 6)]],1,0)),S791,""))</f>
        <v/>
      </c>
      <c r="W791" s="120" t="str">
        <f>IF(OR(V791="",V791=0),"",IF(ISERROR(VLOOKUP(V791+0,Tabell10[[#All],[Segment næringseiendomsengasjementer]],1,0)),V791,""))</f>
        <v/>
      </c>
      <c r="Z791" s="120" t="str">
        <f>IF(OR(Y791="",Y791=0),"",IF(ISERROR(VLOOKUP(Y791+0,Tabell11[[#All],[SMB rabatt]],1,0)),Y791,""))</f>
        <v/>
      </c>
      <c r="AC791" s="120" t="str">
        <f>IF(OR(AB791="",AB791=0),"",IF(ISERROR(VLOOKUP(AB791+0,Tabell12[[#All],[Størrelsesparameter]],1,0)),AB791,""))</f>
        <v/>
      </c>
    </row>
    <row r="792" spans="3:29" ht="14.5">
      <c r="C792" s="8">
        <v>47920</v>
      </c>
      <c r="D792" s="8"/>
      <c r="E792" s="8"/>
      <c r="F792" s="8"/>
      <c r="G792" s="8"/>
      <c r="H792" s="8"/>
      <c r="I792" s="8"/>
      <c r="J792" s="8"/>
      <c r="K792" s="8"/>
      <c r="Q792" s="120" t="str">
        <f>IF(OR(P792="",P792=0),"",IF(ISERROR(VLOOKUP(P792+0,Tabell3[[#All],[Næringskode]],1,0)),P792,""))</f>
        <v/>
      </c>
      <c r="T792" s="120" t="str">
        <f>IF(OR(S792="",S792=0),"",IF(ISERROR(VLOOKUP(S792+0,Tabell8[[#All],[Hovedtype sikkerhet (kategori 1 – 6)]],1,0)),S792,""))</f>
        <v/>
      </c>
      <c r="W792" s="120" t="str">
        <f>IF(OR(V792="",V792=0),"",IF(ISERROR(VLOOKUP(V792+0,Tabell10[[#All],[Segment næringseiendomsengasjementer]],1,0)),V792,""))</f>
        <v/>
      </c>
      <c r="Z792" s="120" t="str">
        <f>IF(OR(Y792="",Y792=0),"",IF(ISERROR(VLOOKUP(Y792+0,Tabell11[[#All],[SMB rabatt]],1,0)),Y792,""))</f>
        <v/>
      </c>
      <c r="AC792" s="120" t="str">
        <f>IF(OR(AB792="",AB792=0),"",IF(ISERROR(VLOOKUP(AB792+0,Tabell12[[#All],[Størrelsesparameter]],1,0)),AB792,""))</f>
        <v/>
      </c>
    </row>
    <row r="793" spans="3:29" ht="14.5">
      <c r="C793" s="8">
        <v>47920</v>
      </c>
      <c r="D793" s="8"/>
      <c r="E793" s="8"/>
      <c r="F793" s="8"/>
      <c r="G793" s="8"/>
      <c r="H793" s="8"/>
      <c r="I793" s="8"/>
      <c r="J793" s="8"/>
      <c r="K793" s="8"/>
      <c r="Q793" s="120" t="str">
        <f>IF(OR(P793="",P793=0),"",IF(ISERROR(VLOOKUP(P793+0,Tabell3[[#All],[Næringskode]],1,0)),P793,""))</f>
        <v/>
      </c>
      <c r="T793" s="120" t="str">
        <f>IF(OR(S793="",S793=0),"",IF(ISERROR(VLOOKUP(S793+0,Tabell8[[#All],[Hovedtype sikkerhet (kategori 1 – 6)]],1,0)),S793,""))</f>
        <v/>
      </c>
      <c r="W793" s="120" t="str">
        <f>IF(OR(V793="",V793=0),"",IF(ISERROR(VLOOKUP(V793+0,Tabell10[[#All],[Segment næringseiendomsengasjementer]],1,0)),V793,""))</f>
        <v/>
      </c>
      <c r="Z793" s="120" t="str">
        <f>IF(OR(Y793="",Y793=0),"",IF(ISERROR(VLOOKUP(Y793+0,Tabell11[[#All],[SMB rabatt]],1,0)),Y793,""))</f>
        <v/>
      </c>
      <c r="AC793" s="120" t="str">
        <f>IF(OR(AB793="",AB793=0),"",IF(ISERROR(VLOOKUP(AB793+0,Tabell12[[#All],[Størrelsesparameter]],1,0)),AB793,""))</f>
        <v/>
      </c>
    </row>
    <row r="794" spans="3:29" ht="14.5">
      <c r="C794" s="8">
        <v>47920</v>
      </c>
      <c r="D794" s="8"/>
      <c r="E794" s="8"/>
      <c r="F794" s="8"/>
      <c r="G794" s="8"/>
      <c r="H794" s="8"/>
      <c r="I794" s="8"/>
      <c r="J794" s="8"/>
      <c r="K794" s="8"/>
      <c r="Q794" s="120" t="str">
        <f>IF(OR(P794="",P794=0),"",IF(ISERROR(VLOOKUP(P794+0,Tabell3[[#All],[Næringskode]],1,0)),P794,""))</f>
        <v/>
      </c>
      <c r="T794" s="120" t="str">
        <f>IF(OR(S794="",S794=0),"",IF(ISERROR(VLOOKUP(S794+0,Tabell8[[#All],[Hovedtype sikkerhet (kategori 1 – 6)]],1,0)),S794,""))</f>
        <v/>
      </c>
      <c r="W794" s="120" t="str">
        <f>IF(OR(V794="",V794=0),"",IF(ISERROR(VLOOKUP(V794+0,Tabell10[[#All],[Segment næringseiendomsengasjementer]],1,0)),V794,""))</f>
        <v/>
      </c>
      <c r="Z794" s="120" t="str">
        <f>IF(OR(Y794="",Y794=0),"",IF(ISERROR(VLOOKUP(Y794+0,Tabell11[[#All],[SMB rabatt]],1,0)),Y794,""))</f>
        <v/>
      </c>
      <c r="AC794" s="120" t="str">
        <f>IF(OR(AB794="",AB794=0),"",IF(ISERROR(VLOOKUP(AB794+0,Tabell12[[#All],[Størrelsesparameter]],1,0)),AB794,""))</f>
        <v/>
      </c>
    </row>
    <row r="795" spans="3:29" ht="14.5">
      <c r="C795" s="8">
        <v>47920</v>
      </c>
      <c r="D795" s="8"/>
      <c r="E795" s="8"/>
      <c r="F795" s="8"/>
      <c r="G795" s="8"/>
      <c r="H795" s="8"/>
      <c r="I795" s="8"/>
      <c r="J795" s="8"/>
      <c r="K795" s="8"/>
      <c r="Q795" s="120" t="str">
        <f>IF(OR(P795="",P795=0),"",IF(ISERROR(VLOOKUP(P795+0,Tabell3[[#All],[Næringskode]],1,0)),P795,""))</f>
        <v/>
      </c>
      <c r="T795" s="120" t="str">
        <f>IF(OR(S795="",S795=0),"",IF(ISERROR(VLOOKUP(S795+0,Tabell8[[#All],[Hovedtype sikkerhet (kategori 1 – 6)]],1,0)),S795,""))</f>
        <v/>
      </c>
      <c r="W795" s="120" t="str">
        <f>IF(OR(V795="",V795=0),"",IF(ISERROR(VLOOKUP(V795+0,Tabell10[[#All],[Segment næringseiendomsengasjementer]],1,0)),V795,""))</f>
        <v/>
      </c>
      <c r="Z795" s="120" t="str">
        <f>IF(OR(Y795="",Y795=0),"",IF(ISERROR(VLOOKUP(Y795+0,Tabell11[[#All],[SMB rabatt]],1,0)),Y795,""))</f>
        <v/>
      </c>
      <c r="AC795" s="120" t="str">
        <f>IF(OR(AB795="",AB795=0),"",IF(ISERROR(VLOOKUP(AB795+0,Tabell12[[#All],[Størrelsesparameter]],1,0)),AB795,""))</f>
        <v/>
      </c>
    </row>
    <row r="796" spans="3:29" ht="14.5">
      <c r="C796" s="8">
        <v>47920</v>
      </c>
      <c r="D796" s="8"/>
      <c r="E796" s="8"/>
      <c r="F796" s="8"/>
      <c r="G796" s="8"/>
      <c r="H796" s="8"/>
      <c r="I796" s="8"/>
      <c r="J796" s="8"/>
      <c r="K796" s="8"/>
      <c r="Q796" s="120" t="str">
        <f>IF(OR(P796="",P796=0),"",IF(ISERROR(VLOOKUP(P796+0,Tabell3[[#All],[Næringskode]],1,0)),P796,""))</f>
        <v/>
      </c>
      <c r="T796" s="120" t="str">
        <f>IF(OR(S796="",S796=0),"",IF(ISERROR(VLOOKUP(S796+0,Tabell8[[#All],[Hovedtype sikkerhet (kategori 1 – 6)]],1,0)),S796,""))</f>
        <v/>
      </c>
      <c r="W796" s="120" t="str">
        <f>IF(OR(V796="",V796=0),"",IF(ISERROR(VLOOKUP(V796+0,Tabell10[[#All],[Segment næringseiendomsengasjementer]],1,0)),V796,""))</f>
        <v/>
      </c>
      <c r="Z796" s="120" t="str">
        <f>IF(OR(Y796="",Y796=0),"",IF(ISERROR(VLOOKUP(Y796+0,Tabell11[[#All],[SMB rabatt]],1,0)),Y796,""))</f>
        <v/>
      </c>
      <c r="AC796" s="120" t="str">
        <f>IF(OR(AB796="",AB796=0),"",IF(ISERROR(VLOOKUP(AB796+0,Tabell12[[#All],[Størrelsesparameter]],1,0)),AB796,""))</f>
        <v/>
      </c>
    </row>
    <row r="797" spans="3:29" ht="14.5">
      <c r="C797" s="8">
        <v>47920</v>
      </c>
      <c r="D797" s="8"/>
      <c r="E797" s="8"/>
      <c r="F797" s="8"/>
      <c r="G797" s="8"/>
      <c r="H797" s="8"/>
      <c r="I797" s="8"/>
      <c r="J797" s="8"/>
      <c r="K797" s="8"/>
      <c r="Q797" s="120" t="str">
        <f>IF(OR(P797="",P797=0),"",IF(ISERROR(VLOOKUP(P797+0,Tabell3[[#All],[Næringskode]],1,0)),P797,""))</f>
        <v/>
      </c>
      <c r="T797" s="120" t="str">
        <f>IF(OR(S797="",S797=0),"",IF(ISERROR(VLOOKUP(S797+0,Tabell8[[#All],[Hovedtype sikkerhet (kategori 1 – 6)]],1,0)),S797,""))</f>
        <v/>
      </c>
      <c r="W797" s="120" t="str">
        <f>IF(OR(V797="",V797=0),"",IF(ISERROR(VLOOKUP(V797+0,Tabell10[[#All],[Segment næringseiendomsengasjementer]],1,0)),V797,""))</f>
        <v/>
      </c>
      <c r="Z797" s="120" t="str">
        <f>IF(OR(Y797="",Y797=0),"",IF(ISERROR(VLOOKUP(Y797+0,Tabell11[[#All],[SMB rabatt]],1,0)),Y797,""))</f>
        <v/>
      </c>
      <c r="AC797" s="120" t="str">
        <f>IF(OR(AB797="",AB797=0),"",IF(ISERROR(VLOOKUP(AB797+0,Tabell12[[#All],[Størrelsesparameter]],1,0)),AB797,""))</f>
        <v/>
      </c>
    </row>
    <row r="798" spans="3:29" ht="14.5">
      <c r="C798" s="8">
        <v>47920</v>
      </c>
      <c r="D798" s="8"/>
      <c r="E798" s="8"/>
      <c r="F798" s="8"/>
      <c r="G798" s="8"/>
      <c r="H798" s="8"/>
      <c r="I798" s="8"/>
      <c r="J798" s="8"/>
      <c r="K798" s="8"/>
      <c r="Q798" s="120" t="str">
        <f>IF(OR(P798="",P798=0),"",IF(ISERROR(VLOOKUP(P798+0,Tabell3[[#All],[Næringskode]],1,0)),P798,""))</f>
        <v/>
      </c>
      <c r="T798" s="120" t="str">
        <f>IF(OR(S798="",S798=0),"",IF(ISERROR(VLOOKUP(S798+0,Tabell8[[#All],[Hovedtype sikkerhet (kategori 1 – 6)]],1,0)),S798,""))</f>
        <v/>
      </c>
      <c r="W798" s="120" t="str">
        <f>IF(OR(V798="",V798=0),"",IF(ISERROR(VLOOKUP(V798+0,Tabell10[[#All],[Segment næringseiendomsengasjementer]],1,0)),V798,""))</f>
        <v/>
      </c>
      <c r="Z798" s="120" t="str">
        <f>IF(OR(Y798="",Y798=0),"",IF(ISERROR(VLOOKUP(Y798+0,Tabell11[[#All],[SMB rabatt]],1,0)),Y798,""))</f>
        <v/>
      </c>
      <c r="AC798" s="120" t="str">
        <f>IF(OR(AB798="",AB798=0),"",IF(ISERROR(VLOOKUP(AB798+0,Tabell12[[#All],[Størrelsesparameter]],1,0)),AB798,""))</f>
        <v/>
      </c>
    </row>
    <row r="799" spans="3:29" ht="14.5">
      <c r="C799" s="8">
        <v>47920</v>
      </c>
      <c r="D799" s="8"/>
      <c r="E799" s="8"/>
      <c r="F799" s="8"/>
      <c r="G799" s="8"/>
      <c r="H799" s="8"/>
      <c r="I799" s="8"/>
      <c r="J799" s="8"/>
      <c r="K799" s="8"/>
      <c r="Q799" s="120" t="str">
        <f>IF(OR(P799="",P799=0),"",IF(ISERROR(VLOOKUP(P799+0,Tabell3[[#All],[Næringskode]],1,0)),P799,""))</f>
        <v/>
      </c>
      <c r="T799" s="120" t="str">
        <f>IF(OR(S799="",S799=0),"",IF(ISERROR(VLOOKUP(S799+0,Tabell8[[#All],[Hovedtype sikkerhet (kategori 1 – 6)]],1,0)),S799,""))</f>
        <v/>
      </c>
      <c r="W799" s="120" t="str">
        <f>IF(OR(V799="",V799=0),"",IF(ISERROR(VLOOKUP(V799+0,Tabell10[[#All],[Segment næringseiendomsengasjementer]],1,0)),V799,""))</f>
        <v/>
      </c>
      <c r="Z799" s="120" t="str">
        <f>IF(OR(Y799="",Y799=0),"",IF(ISERROR(VLOOKUP(Y799+0,Tabell11[[#All],[SMB rabatt]],1,0)),Y799,""))</f>
        <v/>
      </c>
      <c r="AC799" s="120" t="str">
        <f>IF(OR(AB799="",AB799=0),"",IF(ISERROR(VLOOKUP(AB799+0,Tabell12[[#All],[Størrelsesparameter]],1,0)),AB799,""))</f>
        <v/>
      </c>
    </row>
    <row r="800" spans="3:29" ht="14.5">
      <c r="C800" s="8">
        <v>47920</v>
      </c>
      <c r="D800" s="8"/>
      <c r="E800" s="8"/>
      <c r="F800" s="8"/>
      <c r="G800" s="8"/>
      <c r="H800" s="8"/>
      <c r="I800" s="8"/>
      <c r="J800" s="8"/>
      <c r="K800" s="8"/>
      <c r="Q800" s="120" t="str">
        <f>IF(OR(P800="",P800=0),"",IF(ISERROR(VLOOKUP(P800+0,Tabell3[[#All],[Næringskode]],1,0)),P800,""))</f>
        <v/>
      </c>
      <c r="T800" s="120" t="str">
        <f>IF(OR(S800="",S800=0),"",IF(ISERROR(VLOOKUP(S800+0,Tabell8[[#All],[Hovedtype sikkerhet (kategori 1 – 6)]],1,0)),S800,""))</f>
        <v/>
      </c>
      <c r="W800" s="120" t="str">
        <f>IF(OR(V800="",V800=0),"",IF(ISERROR(VLOOKUP(V800+0,Tabell10[[#All],[Segment næringseiendomsengasjementer]],1,0)),V800,""))</f>
        <v/>
      </c>
      <c r="Z800" s="120" t="str">
        <f>IF(OR(Y800="",Y800=0),"",IF(ISERROR(VLOOKUP(Y800+0,Tabell11[[#All],[SMB rabatt]],1,0)),Y800,""))</f>
        <v/>
      </c>
      <c r="AC800" s="120" t="str">
        <f>IF(OR(AB800="",AB800=0),"",IF(ISERROR(VLOOKUP(AB800+0,Tabell12[[#All],[Størrelsesparameter]],1,0)),AB800,""))</f>
        <v/>
      </c>
    </row>
    <row r="801" spans="3:29" ht="14.5">
      <c r="C801" s="8">
        <v>47920</v>
      </c>
      <c r="D801" s="8"/>
      <c r="E801" s="8"/>
      <c r="F801" s="8"/>
      <c r="G801" s="8"/>
      <c r="H801" s="8"/>
      <c r="I801" s="8"/>
      <c r="J801" s="8"/>
      <c r="K801" s="8"/>
      <c r="Q801" s="120" t="str">
        <f>IF(OR(P801="",P801=0),"",IF(ISERROR(VLOOKUP(P801+0,Tabell3[[#All],[Næringskode]],1,0)),P801,""))</f>
        <v/>
      </c>
      <c r="T801" s="120" t="str">
        <f>IF(OR(S801="",S801=0),"",IF(ISERROR(VLOOKUP(S801+0,Tabell8[[#All],[Hovedtype sikkerhet (kategori 1 – 6)]],1,0)),S801,""))</f>
        <v/>
      </c>
      <c r="W801" s="120" t="str">
        <f>IF(OR(V801="",V801=0),"",IF(ISERROR(VLOOKUP(V801+0,Tabell10[[#All],[Segment næringseiendomsengasjementer]],1,0)),V801,""))</f>
        <v/>
      </c>
      <c r="Z801" s="120" t="str">
        <f>IF(OR(Y801="",Y801=0),"",IF(ISERROR(VLOOKUP(Y801+0,Tabell11[[#All],[SMB rabatt]],1,0)),Y801,""))</f>
        <v/>
      </c>
      <c r="AC801" s="120" t="str">
        <f>IF(OR(AB801="",AB801=0),"",IF(ISERROR(VLOOKUP(AB801+0,Tabell12[[#All],[Størrelsesparameter]],1,0)),AB801,""))</f>
        <v/>
      </c>
    </row>
    <row r="802" spans="3:29" ht="14.5">
      <c r="C802" s="8">
        <v>47920</v>
      </c>
      <c r="D802" s="8"/>
      <c r="E802" s="8"/>
      <c r="F802" s="8"/>
      <c r="G802" s="8"/>
      <c r="H802" s="8"/>
      <c r="I802" s="8"/>
      <c r="J802" s="8"/>
      <c r="K802" s="8"/>
      <c r="Q802" s="120" t="str">
        <f>IF(OR(P802="",P802=0),"",IF(ISERROR(VLOOKUP(P802+0,Tabell3[[#All],[Næringskode]],1,0)),P802,""))</f>
        <v/>
      </c>
      <c r="T802" s="120" t="str">
        <f>IF(OR(S802="",S802=0),"",IF(ISERROR(VLOOKUP(S802+0,Tabell8[[#All],[Hovedtype sikkerhet (kategori 1 – 6)]],1,0)),S802,""))</f>
        <v/>
      </c>
      <c r="W802" s="120" t="str">
        <f>IF(OR(V802="",V802=0),"",IF(ISERROR(VLOOKUP(V802+0,Tabell10[[#All],[Segment næringseiendomsengasjementer]],1,0)),V802,""))</f>
        <v/>
      </c>
      <c r="Z802" s="120" t="str">
        <f>IF(OR(Y802="",Y802=0),"",IF(ISERROR(VLOOKUP(Y802+0,Tabell11[[#All],[SMB rabatt]],1,0)),Y802,""))</f>
        <v/>
      </c>
      <c r="AC802" s="120" t="str">
        <f>IF(OR(AB802="",AB802=0),"",IF(ISERROR(VLOOKUP(AB802+0,Tabell12[[#All],[Størrelsesparameter]],1,0)),AB802,""))</f>
        <v/>
      </c>
    </row>
    <row r="803" spans="3:29" ht="14.5">
      <c r="C803" s="8">
        <v>47920</v>
      </c>
      <c r="D803" s="8"/>
      <c r="E803" s="8"/>
      <c r="F803" s="8"/>
      <c r="G803" s="8"/>
      <c r="H803" s="8"/>
      <c r="I803" s="8"/>
      <c r="J803" s="8"/>
      <c r="K803" s="8"/>
      <c r="Q803" s="120" t="str">
        <f>IF(OR(P803="",P803=0),"",IF(ISERROR(VLOOKUP(P803+0,Tabell3[[#All],[Næringskode]],1,0)),P803,""))</f>
        <v/>
      </c>
      <c r="T803" s="120" t="str">
        <f>IF(OR(S803="",S803=0),"",IF(ISERROR(VLOOKUP(S803+0,Tabell8[[#All],[Hovedtype sikkerhet (kategori 1 – 6)]],1,0)),S803,""))</f>
        <v/>
      </c>
      <c r="W803" s="120" t="str">
        <f>IF(OR(V803="",V803=0),"",IF(ISERROR(VLOOKUP(V803+0,Tabell10[[#All],[Segment næringseiendomsengasjementer]],1,0)),V803,""))</f>
        <v/>
      </c>
      <c r="Z803" s="120" t="str">
        <f>IF(OR(Y803="",Y803=0),"",IF(ISERROR(VLOOKUP(Y803+0,Tabell11[[#All],[SMB rabatt]],1,0)),Y803,""))</f>
        <v/>
      </c>
      <c r="AC803" s="120" t="str">
        <f>IF(OR(AB803="",AB803=0),"",IF(ISERROR(VLOOKUP(AB803+0,Tabell12[[#All],[Størrelsesparameter]],1,0)),AB803,""))</f>
        <v/>
      </c>
    </row>
    <row r="804" spans="3:29" ht="14.5">
      <c r="C804" s="8">
        <v>47920</v>
      </c>
      <c r="D804" s="8"/>
      <c r="E804" s="8"/>
      <c r="F804" s="8"/>
      <c r="G804" s="8"/>
      <c r="H804" s="8"/>
      <c r="I804" s="8"/>
      <c r="J804" s="8"/>
      <c r="K804" s="8"/>
      <c r="Q804" s="120" t="str">
        <f>IF(OR(P804="",P804=0),"",IF(ISERROR(VLOOKUP(P804+0,Tabell3[[#All],[Næringskode]],1,0)),P804,""))</f>
        <v/>
      </c>
      <c r="T804" s="120" t="str">
        <f>IF(OR(S804="",S804=0),"",IF(ISERROR(VLOOKUP(S804+0,Tabell8[[#All],[Hovedtype sikkerhet (kategori 1 – 6)]],1,0)),S804,""))</f>
        <v/>
      </c>
      <c r="W804" s="120" t="str">
        <f>IF(OR(V804="",V804=0),"",IF(ISERROR(VLOOKUP(V804+0,Tabell10[[#All],[Segment næringseiendomsengasjementer]],1,0)),V804,""))</f>
        <v/>
      </c>
      <c r="Z804" s="120" t="str">
        <f>IF(OR(Y804="",Y804=0),"",IF(ISERROR(VLOOKUP(Y804+0,Tabell11[[#All],[SMB rabatt]],1,0)),Y804,""))</f>
        <v/>
      </c>
      <c r="AC804" s="120" t="str">
        <f>IF(OR(AB804="",AB804=0),"",IF(ISERROR(VLOOKUP(AB804+0,Tabell12[[#All],[Størrelsesparameter]],1,0)),AB804,""))</f>
        <v/>
      </c>
    </row>
    <row r="805" spans="3:29" ht="14.5">
      <c r="C805" s="8">
        <v>47920</v>
      </c>
      <c r="D805" s="8"/>
      <c r="E805" s="8"/>
      <c r="F805" s="8"/>
      <c r="G805" s="8"/>
      <c r="H805" s="8"/>
      <c r="I805" s="8"/>
      <c r="J805" s="8"/>
      <c r="K805" s="8"/>
      <c r="Q805" s="120" t="str">
        <f>IF(OR(P805="",P805=0),"",IF(ISERROR(VLOOKUP(P805+0,Tabell3[[#All],[Næringskode]],1,0)),P805,""))</f>
        <v/>
      </c>
      <c r="T805" s="120" t="str">
        <f>IF(OR(S805="",S805=0),"",IF(ISERROR(VLOOKUP(S805+0,Tabell8[[#All],[Hovedtype sikkerhet (kategori 1 – 6)]],1,0)),S805,""))</f>
        <v/>
      </c>
      <c r="W805" s="120" t="str">
        <f>IF(OR(V805="",V805=0),"",IF(ISERROR(VLOOKUP(V805+0,Tabell10[[#All],[Segment næringseiendomsengasjementer]],1,0)),V805,""))</f>
        <v/>
      </c>
      <c r="Z805" s="120" t="str">
        <f>IF(OR(Y805="",Y805=0),"",IF(ISERROR(VLOOKUP(Y805+0,Tabell11[[#All],[SMB rabatt]],1,0)),Y805,""))</f>
        <v/>
      </c>
      <c r="AC805" s="120" t="str">
        <f>IF(OR(AB805="",AB805=0),"",IF(ISERROR(VLOOKUP(AB805+0,Tabell12[[#All],[Størrelsesparameter]],1,0)),AB805,""))</f>
        <v/>
      </c>
    </row>
    <row r="806" spans="3:29" ht="14.5">
      <c r="C806" s="8">
        <v>47920</v>
      </c>
      <c r="D806" s="8"/>
      <c r="E806" s="8"/>
      <c r="F806" s="8"/>
      <c r="G806" s="8"/>
      <c r="H806" s="8"/>
      <c r="I806" s="8"/>
      <c r="J806" s="8"/>
      <c r="K806" s="8"/>
      <c r="Q806" s="120" t="str">
        <f>IF(OR(P806="",P806=0),"",IF(ISERROR(VLOOKUP(P806+0,Tabell3[[#All],[Næringskode]],1,0)),P806,""))</f>
        <v/>
      </c>
      <c r="T806" s="120" t="str">
        <f>IF(OR(S806="",S806=0),"",IF(ISERROR(VLOOKUP(S806+0,Tabell8[[#All],[Hovedtype sikkerhet (kategori 1 – 6)]],1,0)),S806,""))</f>
        <v/>
      </c>
      <c r="W806" s="120" t="str">
        <f>IF(OR(V806="",V806=0),"",IF(ISERROR(VLOOKUP(V806+0,Tabell10[[#All],[Segment næringseiendomsengasjementer]],1,0)),V806,""))</f>
        <v/>
      </c>
      <c r="Z806" s="120" t="str">
        <f>IF(OR(Y806="",Y806=0),"",IF(ISERROR(VLOOKUP(Y806+0,Tabell11[[#All],[SMB rabatt]],1,0)),Y806,""))</f>
        <v/>
      </c>
      <c r="AC806" s="120" t="str">
        <f>IF(OR(AB806="",AB806=0),"",IF(ISERROR(VLOOKUP(AB806+0,Tabell12[[#All],[Størrelsesparameter]],1,0)),AB806,""))</f>
        <v/>
      </c>
    </row>
    <row r="807" spans="3:29" ht="14.5">
      <c r="C807" s="8">
        <v>47920</v>
      </c>
      <c r="D807" s="8"/>
      <c r="E807" s="8"/>
      <c r="F807" s="8"/>
      <c r="G807" s="8"/>
      <c r="H807" s="8"/>
      <c r="I807" s="8"/>
      <c r="J807" s="8"/>
      <c r="K807" s="8"/>
      <c r="Q807" s="120" t="str">
        <f>IF(OR(P807="",P807=0),"",IF(ISERROR(VLOOKUP(P807+0,Tabell3[[#All],[Næringskode]],1,0)),P807,""))</f>
        <v/>
      </c>
      <c r="T807" s="120" t="str">
        <f>IF(OR(S807="",S807=0),"",IF(ISERROR(VLOOKUP(S807+0,Tabell8[[#All],[Hovedtype sikkerhet (kategori 1 – 6)]],1,0)),S807,""))</f>
        <v/>
      </c>
      <c r="W807" s="120" t="str">
        <f>IF(OR(V807="",V807=0),"",IF(ISERROR(VLOOKUP(V807+0,Tabell10[[#All],[Segment næringseiendomsengasjementer]],1,0)),V807,""))</f>
        <v/>
      </c>
      <c r="Z807" s="120" t="str">
        <f>IF(OR(Y807="",Y807=0),"",IF(ISERROR(VLOOKUP(Y807+0,Tabell11[[#All],[SMB rabatt]],1,0)),Y807,""))</f>
        <v/>
      </c>
      <c r="AC807" s="120" t="str">
        <f>IF(OR(AB807="",AB807=0),"",IF(ISERROR(VLOOKUP(AB807+0,Tabell12[[#All],[Størrelsesparameter]],1,0)),AB807,""))</f>
        <v/>
      </c>
    </row>
    <row r="808" spans="3:29" ht="14.5">
      <c r="C808" s="8">
        <v>47920</v>
      </c>
      <c r="D808" s="8"/>
      <c r="E808" s="8"/>
      <c r="F808" s="8"/>
      <c r="G808" s="8"/>
      <c r="H808" s="8"/>
      <c r="I808" s="8"/>
      <c r="J808" s="8"/>
      <c r="K808" s="8"/>
      <c r="Q808" s="120" t="str">
        <f>IF(OR(P808="",P808=0),"",IF(ISERROR(VLOOKUP(P808+0,Tabell3[[#All],[Næringskode]],1,0)),P808,""))</f>
        <v/>
      </c>
      <c r="T808" s="120" t="str">
        <f>IF(OR(S808="",S808=0),"",IF(ISERROR(VLOOKUP(S808+0,Tabell8[[#All],[Hovedtype sikkerhet (kategori 1 – 6)]],1,0)),S808,""))</f>
        <v/>
      </c>
      <c r="W808" s="120" t="str">
        <f>IF(OR(V808="",V808=0),"",IF(ISERROR(VLOOKUP(V808+0,Tabell10[[#All],[Segment næringseiendomsengasjementer]],1,0)),V808,""))</f>
        <v/>
      </c>
      <c r="Z808" s="120" t="str">
        <f>IF(OR(Y808="",Y808=0),"",IF(ISERROR(VLOOKUP(Y808+0,Tabell11[[#All],[SMB rabatt]],1,0)),Y808,""))</f>
        <v/>
      </c>
      <c r="AC808" s="120" t="str">
        <f>IF(OR(AB808="",AB808=0),"",IF(ISERROR(VLOOKUP(AB808+0,Tabell12[[#All],[Størrelsesparameter]],1,0)),AB808,""))</f>
        <v/>
      </c>
    </row>
    <row r="809" spans="3:29" ht="14.5">
      <c r="C809" s="8">
        <v>47920</v>
      </c>
      <c r="D809" s="8"/>
      <c r="E809" s="8"/>
      <c r="F809" s="8"/>
      <c r="G809" s="8"/>
      <c r="H809" s="8"/>
      <c r="I809" s="8"/>
      <c r="J809" s="8"/>
      <c r="K809" s="8"/>
      <c r="Q809" s="120" t="str">
        <f>IF(OR(P809="",P809=0),"",IF(ISERROR(VLOOKUP(P809+0,Tabell3[[#All],[Næringskode]],1,0)),P809,""))</f>
        <v/>
      </c>
      <c r="T809" s="120" t="str">
        <f>IF(OR(S809="",S809=0),"",IF(ISERROR(VLOOKUP(S809+0,Tabell8[[#All],[Hovedtype sikkerhet (kategori 1 – 6)]],1,0)),S809,""))</f>
        <v/>
      </c>
      <c r="W809" s="120" t="str">
        <f>IF(OR(V809="",V809=0),"",IF(ISERROR(VLOOKUP(V809+0,Tabell10[[#All],[Segment næringseiendomsengasjementer]],1,0)),V809,""))</f>
        <v/>
      </c>
      <c r="Z809" s="120" t="str">
        <f>IF(OR(Y809="",Y809=0),"",IF(ISERROR(VLOOKUP(Y809+0,Tabell11[[#All],[SMB rabatt]],1,0)),Y809,""))</f>
        <v/>
      </c>
      <c r="AC809" s="120" t="str">
        <f>IF(OR(AB809="",AB809=0),"",IF(ISERROR(VLOOKUP(AB809+0,Tabell12[[#All],[Størrelsesparameter]],1,0)),AB809,""))</f>
        <v/>
      </c>
    </row>
    <row r="810" spans="3:29" ht="14.5">
      <c r="C810" s="8">
        <v>47920</v>
      </c>
      <c r="D810" s="8"/>
      <c r="E810" s="8"/>
      <c r="F810" s="8"/>
      <c r="G810" s="8"/>
      <c r="H810" s="8"/>
      <c r="I810" s="8"/>
      <c r="J810" s="8"/>
      <c r="K810" s="8"/>
      <c r="Q810" s="120" t="str">
        <f>IF(OR(P810="",P810=0),"",IF(ISERROR(VLOOKUP(P810+0,Tabell3[[#All],[Næringskode]],1,0)),P810,""))</f>
        <v/>
      </c>
      <c r="T810" s="120" t="str">
        <f>IF(OR(S810="",S810=0),"",IF(ISERROR(VLOOKUP(S810+0,Tabell8[[#All],[Hovedtype sikkerhet (kategori 1 – 6)]],1,0)),S810,""))</f>
        <v/>
      </c>
      <c r="W810" s="120" t="str">
        <f>IF(OR(V810="",V810=0),"",IF(ISERROR(VLOOKUP(V810+0,Tabell10[[#All],[Segment næringseiendomsengasjementer]],1,0)),V810,""))</f>
        <v/>
      </c>
      <c r="Z810" s="120" t="str">
        <f>IF(OR(Y810="",Y810=0),"",IF(ISERROR(VLOOKUP(Y810+0,Tabell11[[#All],[SMB rabatt]],1,0)),Y810,""))</f>
        <v/>
      </c>
      <c r="AC810" s="120" t="str">
        <f>IF(OR(AB810="",AB810=0),"",IF(ISERROR(VLOOKUP(AB810+0,Tabell12[[#All],[Størrelsesparameter]],1,0)),AB810,""))</f>
        <v/>
      </c>
    </row>
    <row r="811" spans="3:29" ht="14.5">
      <c r="C811" s="8">
        <v>47920</v>
      </c>
      <c r="D811" s="8"/>
      <c r="E811" s="8"/>
      <c r="F811" s="8"/>
      <c r="G811" s="8"/>
      <c r="H811" s="8"/>
      <c r="I811" s="8"/>
      <c r="J811" s="8"/>
      <c r="K811" s="8"/>
      <c r="Q811" s="120" t="str">
        <f>IF(OR(P811="",P811=0),"",IF(ISERROR(VLOOKUP(P811+0,Tabell3[[#All],[Næringskode]],1,0)),P811,""))</f>
        <v/>
      </c>
      <c r="T811" s="120" t="str">
        <f>IF(OR(S811="",S811=0),"",IF(ISERROR(VLOOKUP(S811+0,Tabell8[[#All],[Hovedtype sikkerhet (kategori 1 – 6)]],1,0)),S811,""))</f>
        <v/>
      </c>
      <c r="W811" s="120" t="str">
        <f>IF(OR(V811="",V811=0),"",IF(ISERROR(VLOOKUP(V811+0,Tabell10[[#All],[Segment næringseiendomsengasjementer]],1,0)),V811,""))</f>
        <v/>
      </c>
      <c r="Z811" s="120" t="str">
        <f>IF(OR(Y811="",Y811=0),"",IF(ISERROR(VLOOKUP(Y811+0,Tabell11[[#All],[SMB rabatt]],1,0)),Y811,""))</f>
        <v/>
      </c>
      <c r="AC811" s="120" t="str">
        <f>IF(OR(AB811="",AB811=0),"",IF(ISERROR(VLOOKUP(AB811+0,Tabell12[[#All],[Størrelsesparameter]],1,0)),AB811,""))</f>
        <v/>
      </c>
    </row>
    <row r="812" spans="3:29" ht="14.5">
      <c r="C812" s="8">
        <v>47920</v>
      </c>
      <c r="D812" s="8"/>
      <c r="E812" s="8"/>
      <c r="F812" s="8"/>
      <c r="G812" s="8"/>
      <c r="H812" s="8"/>
      <c r="I812" s="8"/>
      <c r="J812" s="8"/>
      <c r="K812" s="8"/>
      <c r="Q812" s="120" t="str">
        <f>IF(OR(P812="",P812=0),"",IF(ISERROR(VLOOKUP(P812+0,Tabell3[[#All],[Næringskode]],1,0)),P812,""))</f>
        <v/>
      </c>
      <c r="T812" s="120" t="str">
        <f>IF(OR(S812="",S812=0),"",IF(ISERROR(VLOOKUP(S812+0,Tabell8[[#All],[Hovedtype sikkerhet (kategori 1 – 6)]],1,0)),S812,""))</f>
        <v/>
      </c>
      <c r="W812" s="120" t="str">
        <f>IF(OR(V812="",V812=0),"",IF(ISERROR(VLOOKUP(V812+0,Tabell10[[#All],[Segment næringseiendomsengasjementer]],1,0)),V812,""))</f>
        <v/>
      </c>
      <c r="Z812" s="120" t="str">
        <f>IF(OR(Y812="",Y812=0),"",IF(ISERROR(VLOOKUP(Y812+0,Tabell11[[#All],[SMB rabatt]],1,0)),Y812,""))</f>
        <v/>
      </c>
      <c r="AC812" s="120" t="str">
        <f>IF(OR(AB812="",AB812=0),"",IF(ISERROR(VLOOKUP(AB812+0,Tabell12[[#All],[Størrelsesparameter]],1,0)),AB812,""))</f>
        <v/>
      </c>
    </row>
    <row r="813" spans="3:29" ht="14.5">
      <c r="C813" s="8">
        <v>47920</v>
      </c>
      <c r="D813" s="8"/>
      <c r="E813" s="8"/>
      <c r="F813" s="8"/>
      <c r="G813" s="8"/>
      <c r="H813" s="8"/>
      <c r="I813" s="8"/>
      <c r="J813" s="8"/>
      <c r="K813" s="8"/>
      <c r="Q813" s="120" t="str">
        <f>IF(OR(P813="",P813=0),"",IF(ISERROR(VLOOKUP(P813+0,Tabell3[[#All],[Næringskode]],1,0)),P813,""))</f>
        <v/>
      </c>
      <c r="T813" s="120" t="str">
        <f>IF(OR(S813="",S813=0),"",IF(ISERROR(VLOOKUP(S813+0,Tabell8[[#All],[Hovedtype sikkerhet (kategori 1 – 6)]],1,0)),S813,""))</f>
        <v/>
      </c>
      <c r="W813" s="120" t="str">
        <f>IF(OR(V813="",V813=0),"",IF(ISERROR(VLOOKUP(V813+0,Tabell10[[#All],[Segment næringseiendomsengasjementer]],1,0)),V813,""))</f>
        <v/>
      </c>
      <c r="Z813" s="120" t="str">
        <f>IF(OR(Y813="",Y813=0),"",IF(ISERROR(VLOOKUP(Y813+0,Tabell11[[#All],[SMB rabatt]],1,0)),Y813,""))</f>
        <v/>
      </c>
      <c r="AC813" s="120" t="str">
        <f>IF(OR(AB813="",AB813=0),"",IF(ISERROR(VLOOKUP(AB813+0,Tabell12[[#All],[Størrelsesparameter]],1,0)),AB813,""))</f>
        <v/>
      </c>
    </row>
    <row r="814" spans="3:29" ht="14.5">
      <c r="C814" s="8">
        <v>47920</v>
      </c>
      <c r="D814" s="8"/>
      <c r="E814" s="8"/>
      <c r="F814" s="8"/>
      <c r="G814" s="8"/>
      <c r="H814" s="8"/>
      <c r="I814" s="8"/>
      <c r="J814" s="8"/>
      <c r="K814" s="8"/>
      <c r="Q814" s="120" t="str">
        <f>IF(OR(P814="",P814=0),"",IF(ISERROR(VLOOKUP(P814+0,Tabell3[[#All],[Næringskode]],1,0)),P814,""))</f>
        <v/>
      </c>
      <c r="T814" s="120" t="str">
        <f>IF(OR(S814="",S814=0),"",IF(ISERROR(VLOOKUP(S814+0,Tabell8[[#All],[Hovedtype sikkerhet (kategori 1 – 6)]],1,0)),S814,""))</f>
        <v/>
      </c>
      <c r="W814" s="120" t="str">
        <f>IF(OR(V814="",V814=0),"",IF(ISERROR(VLOOKUP(V814+0,Tabell10[[#All],[Segment næringseiendomsengasjementer]],1,0)),V814,""))</f>
        <v/>
      </c>
      <c r="Z814" s="120" t="str">
        <f>IF(OR(Y814="",Y814=0),"",IF(ISERROR(VLOOKUP(Y814+0,Tabell11[[#All],[SMB rabatt]],1,0)),Y814,""))</f>
        <v/>
      </c>
      <c r="AC814" s="120" t="str">
        <f>IF(OR(AB814="",AB814=0),"",IF(ISERROR(VLOOKUP(AB814+0,Tabell12[[#All],[Størrelsesparameter]],1,0)),AB814,""))</f>
        <v/>
      </c>
    </row>
    <row r="815" spans="3:29" ht="14.5">
      <c r="C815" s="8">
        <v>47920</v>
      </c>
      <c r="D815" s="8"/>
      <c r="E815" s="8"/>
      <c r="F815" s="8"/>
      <c r="G815" s="8"/>
      <c r="H815" s="8"/>
      <c r="I815" s="8"/>
      <c r="J815" s="8"/>
      <c r="K815" s="8"/>
      <c r="Q815" s="120" t="str">
        <f>IF(OR(P815="",P815=0),"",IF(ISERROR(VLOOKUP(P815+0,Tabell3[[#All],[Næringskode]],1,0)),P815,""))</f>
        <v/>
      </c>
      <c r="T815" s="120" t="str">
        <f>IF(OR(S815="",S815=0),"",IF(ISERROR(VLOOKUP(S815+0,Tabell8[[#All],[Hovedtype sikkerhet (kategori 1 – 6)]],1,0)),S815,""))</f>
        <v/>
      </c>
      <c r="W815" s="120" t="str">
        <f>IF(OR(V815="",V815=0),"",IF(ISERROR(VLOOKUP(V815+0,Tabell10[[#All],[Segment næringseiendomsengasjementer]],1,0)),V815,""))</f>
        <v/>
      </c>
      <c r="Z815" s="120" t="str">
        <f>IF(OR(Y815="",Y815=0),"",IF(ISERROR(VLOOKUP(Y815+0,Tabell11[[#All],[SMB rabatt]],1,0)),Y815,""))</f>
        <v/>
      </c>
      <c r="AC815" s="120" t="str">
        <f>IF(OR(AB815="",AB815=0),"",IF(ISERROR(VLOOKUP(AB815+0,Tabell12[[#All],[Størrelsesparameter]],1,0)),AB815,""))</f>
        <v/>
      </c>
    </row>
    <row r="816" spans="3:29" ht="14.5">
      <c r="C816" s="8">
        <v>47920</v>
      </c>
      <c r="D816" s="8"/>
      <c r="E816" s="8"/>
      <c r="F816" s="8"/>
      <c r="G816" s="8"/>
      <c r="H816" s="8"/>
      <c r="I816" s="8"/>
      <c r="J816" s="8"/>
      <c r="K816" s="8"/>
      <c r="Q816" s="120" t="str">
        <f>IF(OR(P816="",P816=0),"",IF(ISERROR(VLOOKUP(P816+0,Tabell3[[#All],[Næringskode]],1,0)),P816,""))</f>
        <v/>
      </c>
      <c r="T816" s="120" t="str">
        <f>IF(OR(S816="",S816=0),"",IF(ISERROR(VLOOKUP(S816+0,Tabell8[[#All],[Hovedtype sikkerhet (kategori 1 – 6)]],1,0)),S816,""))</f>
        <v/>
      </c>
      <c r="W816" s="120" t="str">
        <f>IF(OR(V816="",V816=0),"",IF(ISERROR(VLOOKUP(V816+0,Tabell10[[#All],[Segment næringseiendomsengasjementer]],1,0)),V816,""))</f>
        <v/>
      </c>
      <c r="Z816" s="120" t="str">
        <f>IF(OR(Y816="",Y816=0),"",IF(ISERROR(VLOOKUP(Y816+0,Tabell11[[#All],[SMB rabatt]],1,0)),Y816,""))</f>
        <v/>
      </c>
      <c r="AC816" s="120" t="str">
        <f>IF(OR(AB816="",AB816=0),"",IF(ISERROR(VLOOKUP(AB816+0,Tabell12[[#All],[Størrelsesparameter]],1,0)),AB816,""))</f>
        <v/>
      </c>
    </row>
    <row r="817" spans="3:29" ht="14.5">
      <c r="C817" s="8">
        <v>47920</v>
      </c>
      <c r="D817" s="8"/>
      <c r="E817" s="8"/>
      <c r="F817" s="8"/>
      <c r="G817" s="8"/>
      <c r="H817" s="8"/>
      <c r="I817" s="8"/>
      <c r="J817" s="8"/>
      <c r="K817" s="8"/>
      <c r="Q817" s="120" t="str">
        <f>IF(OR(P817="",P817=0),"",IF(ISERROR(VLOOKUP(P817+0,Tabell3[[#All],[Næringskode]],1,0)),P817,""))</f>
        <v/>
      </c>
      <c r="T817" s="120" t="str">
        <f>IF(OR(S817="",S817=0),"",IF(ISERROR(VLOOKUP(S817+0,Tabell8[[#All],[Hovedtype sikkerhet (kategori 1 – 6)]],1,0)),S817,""))</f>
        <v/>
      </c>
      <c r="W817" s="120" t="str">
        <f>IF(OR(V817="",V817=0),"",IF(ISERROR(VLOOKUP(V817+0,Tabell10[[#All],[Segment næringseiendomsengasjementer]],1,0)),V817,""))</f>
        <v/>
      </c>
      <c r="Z817" s="120" t="str">
        <f>IF(OR(Y817="",Y817=0),"",IF(ISERROR(VLOOKUP(Y817+0,Tabell11[[#All],[SMB rabatt]],1,0)),Y817,""))</f>
        <v/>
      </c>
      <c r="AC817" s="120" t="str">
        <f>IF(OR(AB817="",AB817=0),"",IF(ISERROR(VLOOKUP(AB817+0,Tabell12[[#All],[Størrelsesparameter]],1,0)),AB817,""))</f>
        <v/>
      </c>
    </row>
    <row r="818" spans="3:29" ht="14.5">
      <c r="C818" s="8">
        <v>47920</v>
      </c>
      <c r="D818" s="8"/>
      <c r="E818" s="8"/>
      <c r="F818" s="8"/>
      <c r="G818" s="8"/>
      <c r="H818" s="8"/>
      <c r="I818" s="8"/>
      <c r="J818" s="8"/>
      <c r="K818" s="8"/>
      <c r="Q818" s="120" t="str">
        <f>IF(OR(P818="",P818=0),"",IF(ISERROR(VLOOKUP(P818+0,Tabell3[[#All],[Næringskode]],1,0)),P818,""))</f>
        <v/>
      </c>
      <c r="T818" s="120" t="str">
        <f>IF(OR(S818="",S818=0),"",IF(ISERROR(VLOOKUP(S818+0,Tabell8[[#All],[Hovedtype sikkerhet (kategori 1 – 6)]],1,0)),S818,""))</f>
        <v/>
      </c>
      <c r="W818" s="120" t="str">
        <f>IF(OR(V818="",V818=0),"",IF(ISERROR(VLOOKUP(V818+0,Tabell10[[#All],[Segment næringseiendomsengasjementer]],1,0)),V818,""))</f>
        <v/>
      </c>
      <c r="Z818" s="120" t="str">
        <f>IF(OR(Y818="",Y818=0),"",IF(ISERROR(VLOOKUP(Y818+0,Tabell11[[#All],[SMB rabatt]],1,0)),Y818,""))</f>
        <v/>
      </c>
      <c r="AC818" s="120" t="str">
        <f>IF(OR(AB818="",AB818=0),"",IF(ISERROR(VLOOKUP(AB818+0,Tabell12[[#All],[Størrelsesparameter]],1,0)),AB818,""))</f>
        <v/>
      </c>
    </row>
    <row r="819" spans="3:29" ht="14.5">
      <c r="C819" s="8">
        <v>47920</v>
      </c>
      <c r="D819" s="8"/>
      <c r="E819" s="8"/>
      <c r="F819" s="8"/>
      <c r="G819" s="8"/>
      <c r="H819" s="8"/>
      <c r="I819" s="8"/>
      <c r="J819" s="8"/>
      <c r="K819" s="8"/>
      <c r="Q819" s="120" t="str">
        <f>IF(OR(P819="",P819=0),"",IF(ISERROR(VLOOKUP(P819+0,Tabell3[[#All],[Næringskode]],1,0)),P819,""))</f>
        <v/>
      </c>
      <c r="T819" s="120" t="str">
        <f>IF(OR(S819="",S819=0),"",IF(ISERROR(VLOOKUP(S819+0,Tabell8[[#All],[Hovedtype sikkerhet (kategori 1 – 6)]],1,0)),S819,""))</f>
        <v/>
      </c>
      <c r="W819" s="120" t="str">
        <f>IF(OR(V819="",V819=0),"",IF(ISERROR(VLOOKUP(V819+0,Tabell10[[#All],[Segment næringseiendomsengasjementer]],1,0)),V819,""))</f>
        <v/>
      </c>
      <c r="Z819" s="120" t="str">
        <f>IF(OR(Y819="",Y819=0),"",IF(ISERROR(VLOOKUP(Y819+0,Tabell11[[#All],[SMB rabatt]],1,0)),Y819,""))</f>
        <v/>
      </c>
      <c r="AC819" s="120" t="str">
        <f>IF(OR(AB819="",AB819=0),"",IF(ISERROR(VLOOKUP(AB819+0,Tabell12[[#All],[Størrelsesparameter]],1,0)),AB819,""))</f>
        <v/>
      </c>
    </row>
    <row r="820" spans="3:29" ht="14.5">
      <c r="C820" s="8">
        <v>47920</v>
      </c>
      <c r="D820" s="8"/>
      <c r="E820" s="8"/>
      <c r="F820" s="8"/>
      <c r="G820" s="8"/>
      <c r="H820" s="8"/>
      <c r="I820" s="8"/>
      <c r="J820" s="8"/>
      <c r="K820" s="8"/>
      <c r="Q820" s="120" t="str">
        <f>IF(OR(P820="",P820=0),"",IF(ISERROR(VLOOKUP(P820+0,Tabell3[[#All],[Næringskode]],1,0)),P820,""))</f>
        <v/>
      </c>
      <c r="T820" s="120" t="str">
        <f>IF(OR(S820="",S820=0),"",IF(ISERROR(VLOOKUP(S820+0,Tabell8[[#All],[Hovedtype sikkerhet (kategori 1 – 6)]],1,0)),S820,""))</f>
        <v/>
      </c>
      <c r="W820" s="120" t="str">
        <f>IF(OR(V820="",V820=0),"",IF(ISERROR(VLOOKUP(V820+0,Tabell10[[#All],[Segment næringseiendomsengasjementer]],1,0)),V820,""))</f>
        <v/>
      </c>
      <c r="Z820" s="120" t="str">
        <f>IF(OR(Y820="",Y820=0),"",IF(ISERROR(VLOOKUP(Y820+0,Tabell11[[#All],[SMB rabatt]],1,0)),Y820,""))</f>
        <v/>
      </c>
      <c r="AC820" s="120" t="str">
        <f>IF(OR(AB820="",AB820=0),"",IF(ISERROR(VLOOKUP(AB820+0,Tabell12[[#All],[Størrelsesparameter]],1,0)),AB820,""))</f>
        <v/>
      </c>
    </row>
    <row r="821" spans="3:29" ht="14.5">
      <c r="C821" s="8">
        <v>47920</v>
      </c>
      <c r="D821" s="8"/>
      <c r="E821" s="8"/>
      <c r="F821" s="8"/>
      <c r="G821" s="8"/>
      <c r="H821" s="8"/>
      <c r="I821" s="8"/>
      <c r="J821" s="8"/>
      <c r="K821" s="8"/>
      <c r="Q821" s="120" t="str">
        <f>IF(OR(P821="",P821=0),"",IF(ISERROR(VLOOKUP(P821+0,Tabell3[[#All],[Næringskode]],1,0)),P821,""))</f>
        <v/>
      </c>
      <c r="T821" s="120" t="str">
        <f>IF(OR(S821="",S821=0),"",IF(ISERROR(VLOOKUP(S821+0,Tabell8[[#All],[Hovedtype sikkerhet (kategori 1 – 6)]],1,0)),S821,""))</f>
        <v/>
      </c>
      <c r="W821" s="120" t="str">
        <f>IF(OR(V821="",V821=0),"",IF(ISERROR(VLOOKUP(V821+0,Tabell10[[#All],[Segment næringseiendomsengasjementer]],1,0)),V821,""))</f>
        <v/>
      </c>
      <c r="Z821" s="120" t="str">
        <f>IF(OR(Y821="",Y821=0),"",IF(ISERROR(VLOOKUP(Y821+0,Tabell11[[#All],[SMB rabatt]],1,0)),Y821,""))</f>
        <v/>
      </c>
      <c r="AC821" s="120" t="str">
        <f>IF(OR(AB821="",AB821=0),"",IF(ISERROR(VLOOKUP(AB821+0,Tabell12[[#All],[Størrelsesparameter]],1,0)),AB821,""))</f>
        <v/>
      </c>
    </row>
    <row r="822" spans="3:29" ht="14.5">
      <c r="C822" s="8">
        <v>47920</v>
      </c>
      <c r="D822" s="8"/>
      <c r="E822" s="8"/>
      <c r="F822" s="8"/>
      <c r="G822" s="8"/>
      <c r="H822" s="8"/>
      <c r="I822" s="8"/>
      <c r="J822" s="8"/>
      <c r="K822" s="8"/>
      <c r="Q822" s="120" t="str">
        <f>IF(OR(P822="",P822=0),"",IF(ISERROR(VLOOKUP(P822+0,Tabell3[[#All],[Næringskode]],1,0)),P822,""))</f>
        <v/>
      </c>
      <c r="T822" s="120" t="str">
        <f>IF(OR(S822="",S822=0),"",IF(ISERROR(VLOOKUP(S822+0,Tabell8[[#All],[Hovedtype sikkerhet (kategori 1 – 6)]],1,0)),S822,""))</f>
        <v/>
      </c>
      <c r="W822" s="120" t="str">
        <f>IF(OR(V822="",V822=0),"",IF(ISERROR(VLOOKUP(V822+0,Tabell10[[#All],[Segment næringseiendomsengasjementer]],1,0)),V822,""))</f>
        <v/>
      </c>
      <c r="Z822" s="120" t="str">
        <f>IF(OR(Y822="",Y822=0),"",IF(ISERROR(VLOOKUP(Y822+0,Tabell11[[#All],[SMB rabatt]],1,0)),Y822,""))</f>
        <v/>
      </c>
      <c r="AC822" s="120" t="str">
        <f>IF(OR(AB822="",AB822=0),"",IF(ISERROR(VLOOKUP(AB822+0,Tabell12[[#All],[Størrelsesparameter]],1,0)),AB822,""))</f>
        <v/>
      </c>
    </row>
    <row r="823" spans="3:29" ht="14.5">
      <c r="C823" s="8">
        <v>47920</v>
      </c>
      <c r="D823" s="8"/>
      <c r="E823" s="8"/>
      <c r="F823" s="8"/>
      <c r="G823" s="8"/>
      <c r="H823" s="8"/>
      <c r="I823" s="8"/>
      <c r="J823" s="8"/>
      <c r="K823" s="8"/>
      <c r="Q823" s="120" t="str">
        <f>IF(OR(P823="",P823=0),"",IF(ISERROR(VLOOKUP(P823+0,Tabell3[[#All],[Næringskode]],1,0)),P823,""))</f>
        <v/>
      </c>
      <c r="T823" s="120" t="str">
        <f>IF(OR(S823="",S823=0),"",IF(ISERROR(VLOOKUP(S823+0,Tabell8[[#All],[Hovedtype sikkerhet (kategori 1 – 6)]],1,0)),S823,""))</f>
        <v/>
      </c>
      <c r="W823" s="120" t="str">
        <f>IF(OR(V823="",V823=0),"",IF(ISERROR(VLOOKUP(V823+0,Tabell10[[#All],[Segment næringseiendomsengasjementer]],1,0)),V823,""))</f>
        <v/>
      </c>
      <c r="Z823" s="120" t="str">
        <f>IF(OR(Y823="",Y823=0),"",IF(ISERROR(VLOOKUP(Y823+0,Tabell11[[#All],[SMB rabatt]],1,0)),Y823,""))</f>
        <v/>
      </c>
      <c r="AC823" s="120" t="str">
        <f>IF(OR(AB823="",AB823=0),"",IF(ISERROR(VLOOKUP(AB823+0,Tabell12[[#All],[Størrelsesparameter]],1,0)),AB823,""))</f>
        <v/>
      </c>
    </row>
    <row r="824" spans="3:29" ht="14.5">
      <c r="C824" s="8">
        <v>47920</v>
      </c>
      <c r="D824" s="8"/>
      <c r="E824" s="8"/>
      <c r="F824" s="8"/>
      <c r="G824" s="8"/>
      <c r="H824" s="8"/>
      <c r="I824" s="8"/>
      <c r="J824" s="8"/>
      <c r="K824" s="8"/>
      <c r="Q824" s="120" t="str">
        <f>IF(OR(P824="",P824=0),"",IF(ISERROR(VLOOKUP(P824+0,Tabell3[[#All],[Næringskode]],1,0)),P824,""))</f>
        <v/>
      </c>
      <c r="T824" s="120" t="str">
        <f>IF(OR(S824="",S824=0),"",IF(ISERROR(VLOOKUP(S824+0,Tabell8[[#All],[Hovedtype sikkerhet (kategori 1 – 6)]],1,0)),S824,""))</f>
        <v/>
      </c>
      <c r="W824" s="120" t="str">
        <f>IF(OR(V824="",V824=0),"",IF(ISERROR(VLOOKUP(V824+0,Tabell10[[#All],[Segment næringseiendomsengasjementer]],1,0)),V824,""))</f>
        <v/>
      </c>
      <c r="Z824" s="120" t="str">
        <f>IF(OR(Y824="",Y824=0),"",IF(ISERROR(VLOOKUP(Y824+0,Tabell11[[#All],[SMB rabatt]],1,0)),Y824,""))</f>
        <v/>
      </c>
      <c r="AC824" s="120" t="str">
        <f>IF(OR(AB824="",AB824=0),"",IF(ISERROR(VLOOKUP(AB824+0,Tabell12[[#All],[Størrelsesparameter]],1,0)),AB824,""))</f>
        <v/>
      </c>
    </row>
    <row r="825" spans="3:29" ht="14.5">
      <c r="C825" s="8">
        <v>47920</v>
      </c>
      <c r="D825" s="8"/>
      <c r="E825" s="8"/>
      <c r="F825" s="8"/>
      <c r="G825" s="8"/>
      <c r="H825" s="8"/>
      <c r="I825" s="8"/>
      <c r="J825" s="8"/>
      <c r="K825" s="8"/>
      <c r="Q825" s="120" t="str">
        <f>IF(OR(P825="",P825=0),"",IF(ISERROR(VLOOKUP(P825+0,Tabell3[[#All],[Næringskode]],1,0)),P825,""))</f>
        <v/>
      </c>
      <c r="T825" s="120" t="str">
        <f>IF(OR(S825="",S825=0),"",IF(ISERROR(VLOOKUP(S825+0,Tabell8[[#All],[Hovedtype sikkerhet (kategori 1 – 6)]],1,0)),S825,""))</f>
        <v/>
      </c>
      <c r="W825" s="120" t="str">
        <f>IF(OR(V825="",V825=0),"",IF(ISERROR(VLOOKUP(V825+0,Tabell10[[#All],[Segment næringseiendomsengasjementer]],1,0)),V825,""))</f>
        <v/>
      </c>
      <c r="Z825" s="120" t="str">
        <f>IF(OR(Y825="",Y825=0),"",IF(ISERROR(VLOOKUP(Y825+0,Tabell11[[#All],[SMB rabatt]],1,0)),Y825,""))</f>
        <v/>
      </c>
      <c r="AC825" s="120" t="str">
        <f>IF(OR(AB825="",AB825=0),"",IF(ISERROR(VLOOKUP(AB825+0,Tabell12[[#All],[Størrelsesparameter]],1,0)),AB825,""))</f>
        <v/>
      </c>
    </row>
    <row r="826" spans="3:29" ht="14.5">
      <c r="C826" s="8">
        <v>47920</v>
      </c>
      <c r="D826" s="8"/>
      <c r="E826" s="8"/>
      <c r="F826" s="8"/>
      <c r="G826" s="8"/>
      <c r="H826" s="8"/>
      <c r="I826" s="8"/>
      <c r="J826" s="8"/>
      <c r="Q826" s="120" t="str">
        <f>IF(OR(P826="",P826=0),"",IF(ISERROR(VLOOKUP(P826+0,Tabell3[[#All],[Næringskode]],1,0)),P826,""))</f>
        <v/>
      </c>
      <c r="T826" s="120" t="str">
        <f>IF(OR(S826="",S826=0),"",IF(ISERROR(VLOOKUP(S826+0,Tabell8[[#All],[Hovedtype sikkerhet (kategori 1 – 6)]],1,0)),S826,""))</f>
        <v/>
      </c>
      <c r="W826" s="120" t="str">
        <f>IF(OR(V826="",V826=0),"",IF(ISERROR(VLOOKUP(V826+0,Tabell10[[#All],[Segment næringseiendomsengasjementer]],1,0)),V826,""))</f>
        <v/>
      </c>
      <c r="Z826" s="120" t="str">
        <f>IF(OR(Y826="",Y826=0),"",IF(ISERROR(VLOOKUP(Y826+0,Tabell11[[#All],[SMB rabatt]],1,0)),Y826,""))</f>
        <v/>
      </c>
      <c r="AC826" s="120" t="str">
        <f>IF(OR(AB826="",AB826=0),"",IF(ISERROR(VLOOKUP(AB826+0,Tabell12[[#All],[Størrelsesparameter]],1,0)),AB826,""))</f>
        <v/>
      </c>
    </row>
    <row r="827" spans="3:29" ht="14.5">
      <c r="C827" s="8">
        <v>49110</v>
      </c>
      <c r="D827" s="8"/>
      <c r="E827" s="8"/>
      <c r="F827" s="8"/>
      <c r="H827" s="8"/>
      <c r="I827" s="8"/>
      <c r="J827" s="8"/>
      <c r="Q827" s="120" t="str">
        <f>IF(OR(P827="",P827=0),"",IF(ISERROR(VLOOKUP(P827+0,Tabell3[[#All],[Næringskode]],1,0)),P827,""))</f>
        <v/>
      </c>
      <c r="T827" s="120" t="str">
        <f>IF(OR(S827="",S827=0),"",IF(ISERROR(VLOOKUP(S827+0,Tabell8[[#All],[Hovedtype sikkerhet (kategori 1 – 6)]],1,0)),S827,""))</f>
        <v/>
      </c>
      <c r="W827" s="120" t="str">
        <f>IF(OR(V827="",V827=0),"",IF(ISERROR(VLOOKUP(V827+0,Tabell10[[#All],[Segment næringseiendomsengasjementer]],1,0)),V827,""))</f>
        <v/>
      </c>
      <c r="Z827" s="120" t="str">
        <f>IF(OR(Y827="",Y827=0),"",IF(ISERROR(VLOOKUP(Y827+0,Tabell11[[#All],[SMB rabatt]],1,0)),Y827,""))</f>
        <v/>
      </c>
      <c r="AC827" s="120" t="str">
        <f>IF(OR(AB827="",AB827=0),"",IF(ISERROR(VLOOKUP(AB827+0,Tabell12[[#All],[Størrelsesparameter]],1,0)),AB827,""))</f>
        <v/>
      </c>
    </row>
    <row r="828" spans="3:29" ht="14.5">
      <c r="C828" s="8">
        <v>49120</v>
      </c>
      <c r="Q828" s="120" t="str">
        <f>IF(OR(P828="",P828=0),"",IF(ISERROR(VLOOKUP(P828+0,Tabell3[[#All],[Næringskode]],1,0)),P828,""))</f>
        <v/>
      </c>
      <c r="T828" s="120" t="str">
        <f>IF(OR(S828="",S828=0),"",IF(ISERROR(VLOOKUP(S828+0,Tabell8[[#All],[Hovedtype sikkerhet (kategori 1 – 6)]],1,0)),S828,""))</f>
        <v/>
      </c>
      <c r="W828" s="120" t="str">
        <f>IF(OR(V828="",V828=0),"",IF(ISERROR(VLOOKUP(V828+0,Tabell10[[#All],[Segment næringseiendomsengasjementer]],1,0)),V828,""))</f>
        <v/>
      </c>
      <c r="Z828" s="120" t="str">
        <f>IF(OR(Y828="",Y828=0),"",IF(ISERROR(VLOOKUP(Y828+0,Tabell11[[#All],[SMB rabatt]],1,0)),Y828,""))</f>
        <v/>
      </c>
      <c r="AC828" s="120" t="str">
        <f>IF(OR(AB828="",AB828=0),"",IF(ISERROR(VLOOKUP(AB828+0,Tabell12[[#All],[Størrelsesparameter]],1,0)),AB828,""))</f>
        <v/>
      </c>
    </row>
    <row r="829" spans="3:29" ht="14.5">
      <c r="C829" s="8">
        <v>49120</v>
      </c>
      <c r="Q829" s="120" t="str">
        <f>IF(OR(P829="",P829=0),"",IF(ISERROR(VLOOKUP(P829+0,Tabell3[[#All],[Næringskode]],1,0)),P829,""))</f>
        <v/>
      </c>
      <c r="T829" s="120" t="str">
        <f>IF(OR(S829="",S829=0),"",IF(ISERROR(VLOOKUP(S829+0,Tabell8[[#All],[Hovedtype sikkerhet (kategori 1 – 6)]],1,0)),S829,""))</f>
        <v/>
      </c>
      <c r="W829" s="120" t="str">
        <f>IF(OR(V829="",V829=0),"",IF(ISERROR(VLOOKUP(V829+0,Tabell10[[#All],[Segment næringseiendomsengasjementer]],1,0)),V829,""))</f>
        <v/>
      </c>
      <c r="Z829" s="120" t="str">
        <f>IF(OR(Y829="",Y829=0),"",IF(ISERROR(VLOOKUP(Y829+0,Tabell11[[#All],[SMB rabatt]],1,0)),Y829,""))</f>
        <v/>
      </c>
      <c r="AC829" s="120" t="str">
        <f>IF(OR(AB829="",AB829=0),"",IF(ISERROR(VLOOKUP(AB829+0,Tabell12[[#All],[Størrelsesparameter]],1,0)),AB829,""))</f>
        <v/>
      </c>
    </row>
    <row r="830" spans="3:29" ht="14.5">
      <c r="C830" s="8">
        <v>49200</v>
      </c>
      <c r="Q830" s="120" t="str">
        <f>IF(OR(P830="",P830=0),"",IF(ISERROR(VLOOKUP(P830+0,Tabell3[[#All],[Næringskode]],1,0)),P830,""))</f>
        <v/>
      </c>
      <c r="T830" s="120" t="str">
        <f>IF(OR(S830="",S830=0),"",IF(ISERROR(VLOOKUP(S830+0,Tabell8[[#All],[Hovedtype sikkerhet (kategori 1 – 6)]],1,0)),S830,""))</f>
        <v/>
      </c>
      <c r="W830" s="120" t="str">
        <f>IF(OR(V830="",V830=0),"",IF(ISERROR(VLOOKUP(V830+0,Tabell10[[#All],[Segment næringseiendomsengasjementer]],1,0)),V830,""))</f>
        <v/>
      </c>
      <c r="Z830" s="120" t="str">
        <f>IF(OR(Y830="",Y830=0),"",IF(ISERROR(VLOOKUP(Y830+0,Tabell11[[#All],[SMB rabatt]],1,0)),Y830,""))</f>
        <v/>
      </c>
      <c r="AC830" s="120" t="str">
        <f>IF(OR(AB830="",AB830=0),"",IF(ISERROR(VLOOKUP(AB830+0,Tabell12[[#All],[Størrelsesparameter]],1,0)),AB830,""))</f>
        <v/>
      </c>
    </row>
    <row r="831" spans="3:29" ht="14.5">
      <c r="C831" s="8">
        <v>49310</v>
      </c>
      <c r="Q831" s="120" t="str">
        <f>IF(OR(P831="",P831=0),"",IF(ISERROR(VLOOKUP(P831+0,Tabell3[[#All],[Næringskode]],1,0)),P831,""))</f>
        <v/>
      </c>
      <c r="T831" s="120" t="str">
        <f>IF(OR(S831="",S831=0),"",IF(ISERROR(VLOOKUP(S831+0,Tabell8[[#All],[Hovedtype sikkerhet (kategori 1 – 6)]],1,0)),S831,""))</f>
        <v/>
      </c>
      <c r="W831" s="120" t="str">
        <f>IF(OR(V831="",V831=0),"",IF(ISERROR(VLOOKUP(V831+0,Tabell10[[#All],[Segment næringseiendomsengasjementer]],1,0)),V831,""))</f>
        <v/>
      </c>
      <c r="Z831" s="120" t="str">
        <f>IF(OR(Y831="",Y831=0),"",IF(ISERROR(VLOOKUP(Y831+0,Tabell11[[#All],[SMB rabatt]],1,0)),Y831,""))</f>
        <v/>
      </c>
      <c r="AC831" s="120" t="str">
        <f>IF(OR(AB831="",AB831=0),"",IF(ISERROR(VLOOKUP(AB831+0,Tabell12[[#All],[Størrelsesparameter]],1,0)),AB831,""))</f>
        <v/>
      </c>
    </row>
    <row r="832" spans="3:29" ht="14.5">
      <c r="C832" s="8">
        <v>49310</v>
      </c>
      <c r="Q832" s="120" t="str">
        <f>IF(OR(P832="",P832=0),"",IF(ISERROR(VLOOKUP(P832+0,Tabell3[[#All],[Næringskode]],1,0)),P832,""))</f>
        <v/>
      </c>
      <c r="T832" s="120" t="str">
        <f>IF(OR(S832="",S832=0),"",IF(ISERROR(VLOOKUP(S832+0,Tabell8[[#All],[Hovedtype sikkerhet (kategori 1 – 6)]],1,0)),S832,""))</f>
        <v/>
      </c>
      <c r="W832" s="120" t="str">
        <f>IF(OR(V832="",V832=0),"",IF(ISERROR(VLOOKUP(V832+0,Tabell10[[#All],[Segment næringseiendomsengasjementer]],1,0)),V832,""))</f>
        <v/>
      </c>
      <c r="Z832" s="120" t="str">
        <f>IF(OR(Y832="",Y832=0),"",IF(ISERROR(VLOOKUP(Y832+0,Tabell11[[#All],[SMB rabatt]],1,0)),Y832,""))</f>
        <v/>
      </c>
      <c r="AC832" s="120" t="str">
        <f>IF(OR(AB832="",AB832=0),"",IF(ISERROR(VLOOKUP(AB832+0,Tabell12[[#All],[Størrelsesparameter]],1,0)),AB832,""))</f>
        <v/>
      </c>
    </row>
    <row r="833" spans="3:29" ht="14.5">
      <c r="C833" s="8">
        <v>49320</v>
      </c>
      <c r="Q833" s="120" t="str">
        <f>IF(OR(P833="",P833=0),"",IF(ISERROR(VLOOKUP(P833+0,Tabell3[[#All],[Næringskode]],1,0)),P833,""))</f>
        <v/>
      </c>
      <c r="T833" s="120" t="str">
        <f>IF(OR(S833="",S833=0),"",IF(ISERROR(VLOOKUP(S833+0,Tabell8[[#All],[Hovedtype sikkerhet (kategori 1 – 6)]],1,0)),S833,""))</f>
        <v/>
      </c>
      <c r="W833" s="120" t="str">
        <f>IF(OR(V833="",V833=0),"",IF(ISERROR(VLOOKUP(V833+0,Tabell10[[#All],[Segment næringseiendomsengasjementer]],1,0)),V833,""))</f>
        <v/>
      </c>
      <c r="Z833" s="120" t="str">
        <f>IF(OR(Y833="",Y833=0),"",IF(ISERROR(VLOOKUP(Y833+0,Tabell11[[#All],[SMB rabatt]],1,0)),Y833,""))</f>
        <v/>
      </c>
      <c r="AC833" s="120" t="str">
        <f>IF(OR(AB833="",AB833=0),"",IF(ISERROR(VLOOKUP(AB833+0,Tabell12[[#All],[Størrelsesparameter]],1,0)),AB833,""))</f>
        <v/>
      </c>
    </row>
    <row r="834" spans="3:29" ht="14.5">
      <c r="C834" s="8">
        <v>49330</v>
      </c>
      <c r="Q834" s="120" t="str">
        <f>IF(OR(P834="",P834=0),"",IF(ISERROR(VLOOKUP(P834+0,Tabell3[[#All],[Næringskode]],1,0)),P834,""))</f>
        <v/>
      </c>
      <c r="T834" s="120" t="str">
        <f>IF(OR(S834="",S834=0),"",IF(ISERROR(VLOOKUP(S834+0,Tabell8[[#All],[Hovedtype sikkerhet (kategori 1 – 6)]],1,0)),S834,""))</f>
        <v/>
      </c>
      <c r="W834" s="120" t="str">
        <f>IF(OR(V834="",V834=0),"",IF(ISERROR(VLOOKUP(V834+0,Tabell10[[#All],[Segment næringseiendomsengasjementer]],1,0)),V834,""))</f>
        <v/>
      </c>
      <c r="Z834" s="120" t="str">
        <f>IF(OR(Y834="",Y834=0),"",IF(ISERROR(VLOOKUP(Y834+0,Tabell11[[#All],[SMB rabatt]],1,0)),Y834,""))</f>
        <v/>
      </c>
      <c r="AC834" s="120" t="str">
        <f>IF(OR(AB834="",AB834=0),"",IF(ISERROR(VLOOKUP(AB834+0,Tabell12[[#All],[Størrelsesparameter]],1,0)),AB834,""))</f>
        <v/>
      </c>
    </row>
    <row r="835" spans="3:29" ht="14.5">
      <c r="C835" s="8">
        <v>49340</v>
      </c>
      <c r="Q835" s="120" t="str">
        <f>IF(OR(P835="",P835=0),"",IF(ISERROR(VLOOKUP(P835+0,Tabell3[[#All],[Næringskode]],1,0)),P835,""))</f>
        <v/>
      </c>
      <c r="T835" s="120" t="str">
        <f>IF(OR(S835="",S835=0),"",IF(ISERROR(VLOOKUP(S835+0,Tabell8[[#All],[Hovedtype sikkerhet (kategori 1 – 6)]],1,0)),S835,""))</f>
        <v/>
      </c>
      <c r="W835" s="120" t="str">
        <f>IF(OR(V835="",V835=0),"",IF(ISERROR(VLOOKUP(V835+0,Tabell10[[#All],[Segment næringseiendomsengasjementer]],1,0)),V835,""))</f>
        <v/>
      </c>
      <c r="Z835" s="120" t="str">
        <f>IF(OR(Y835="",Y835=0),"",IF(ISERROR(VLOOKUP(Y835+0,Tabell11[[#All],[SMB rabatt]],1,0)),Y835,""))</f>
        <v/>
      </c>
      <c r="AC835" s="120" t="str">
        <f>IF(OR(AB835="",AB835=0),"",IF(ISERROR(VLOOKUP(AB835+0,Tabell12[[#All],[Størrelsesparameter]],1,0)),AB835,""))</f>
        <v/>
      </c>
    </row>
    <row r="836" spans="3:29" ht="14.5">
      <c r="C836" s="8">
        <v>49340</v>
      </c>
      <c r="Q836" s="120" t="str">
        <f>IF(OR(P836="",P836=0),"",IF(ISERROR(VLOOKUP(P836+0,Tabell3[[#All],[Næringskode]],1,0)),P836,""))</f>
        <v/>
      </c>
      <c r="T836" s="120" t="str">
        <f>IF(OR(S836="",S836=0),"",IF(ISERROR(VLOOKUP(S836+0,Tabell8[[#All],[Hovedtype sikkerhet (kategori 1 – 6)]],1,0)),S836,""))</f>
        <v/>
      </c>
      <c r="W836" s="120" t="str">
        <f>IF(OR(V836="",V836=0),"",IF(ISERROR(VLOOKUP(V836+0,Tabell10[[#All],[Segment næringseiendomsengasjementer]],1,0)),V836,""))</f>
        <v/>
      </c>
      <c r="Z836" s="120" t="str">
        <f>IF(OR(Y836="",Y836=0),"",IF(ISERROR(VLOOKUP(Y836+0,Tabell11[[#All],[SMB rabatt]],1,0)),Y836,""))</f>
        <v/>
      </c>
      <c r="AC836" s="120" t="str">
        <f>IF(OR(AB836="",AB836=0),"",IF(ISERROR(VLOOKUP(AB836+0,Tabell12[[#All],[Størrelsesparameter]],1,0)),AB836,""))</f>
        <v/>
      </c>
    </row>
    <row r="837" spans="3:29" ht="14.5">
      <c r="C837" s="8">
        <v>49390</v>
      </c>
      <c r="Q837" s="120" t="str">
        <f>IF(OR(P837="",P837=0),"",IF(ISERROR(VLOOKUP(P837+0,Tabell3[[#All],[Næringskode]],1,0)),P837,""))</f>
        <v/>
      </c>
      <c r="T837" s="120" t="str">
        <f>IF(OR(S837="",S837=0),"",IF(ISERROR(VLOOKUP(S837+0,Tabell8[[#All],[Hovedtype sikkerhet (kategori 1 – 6)]],1,0)),S837,""))</f>
        <v/>
      </c>
      <c r="W837" s="120" t="str">
        <f>IF(OR(V837="",V837=0),"",IF(ISERROR(VLOOKUP(V837+0,Tabell10[[#All],[Segment næringseiendomsengasjementer]],1,0)),V837,""))</f>
        <v/>
      </c>
      <c r="Z837" s="120" t="str">
        <f>IF(OR(Y837="",Y837=0),"",IF(ISERROR(VLOOKUP(Y837+0,Tabell11[[#All],[SMB rabatt]],1,0)),Y837,""))</f>
        <v/>
      </c>
      <c r="AC837" s="120" t="str">
        <f>IF(OR(AB837="",AB837=0),"",IF(ISERROR(VLOOKUP(AB837+0,Tabell12[[#All],[Størrelsesparameter]],1,0)),AB837,""))</f>
        <v/>
      </c>
    </row>
    <row r="838" spans="3:29" ht="14.5">
      <c r="C838" s="8">
        <v>49410</v>
      </c>
      <c r="Q838" s="120" t="str">
        <f>IF(OR(P838="",P838=0),"",IF(ISERROR(VLOOKUP(P838+0,Tabell3[[#All],[Næringskode]],1,0)),P838,""))</f>
        <v/>
      </c>
      <c r="T838" s="120" t="str">
        <f>IF(OR(S838="",S838=0),"",IF(ISERROR(VLOOKUP(S838+0,Tabell8[[#All],[Hovedtype sikkerhet (kategori 1 – 6)]],1,0)),S838,""))</f>
        <v/>
      </c>
      <c r="W838" s="120" t="str">
        <f>IF(OR(V838="",V838=0),"",IF(ISERROR(VLOOKUP(V838+0,Tabell10[[#All],[Segment næringseiendomsengasjementer]],1,0)),V838,""))</f>
        <v/>
      </c>
      <c r="Z838" s="120" t="str">
        <f>IF(OR(Y838="",Y838=0),"",IF(ISERROR(VLOOKUP(Y838+0,Tabell11[[#All],[SMB rabatt]],1,0)),Y838,""))</f>
        <v/>
      </c>
      <c r="AC838" s="120" t="str">
        <f>IF(OR(AB838="",AB838=0),"",IF(ISERROR(VLOOKUP(AB838+0,Tabell12[[#All],[Størrelsesparameter]],1,0)),AB838,""))</f>
        <v/>
      </c>
    </row>
    <row r="839" spans="3:29" ht="14.5">
      <c r="C839" s="8">
        <v>49420</v>
      </c>
      <c r="Q839" s="120" t="str">
        <f>IF(OR(P839="",P839=0),"",IF(ISERROR(VLOOKUP(P839+0,Tabell3[[#All],[Næringskode]],1,0)),P839,""))</f>
        <v/>
      </c>
      <c r="T839" s="120" t="str">
        <f>IF(OR(S839="",S839=0),"",IF(ISERROR(VLOOKUP(S839+0,Tabell8[[#All],[Hovedtype sikkerhet (kategori 1 – 6)]],1,0)),S839,""))</f>
        <v/>
      </c>
      <c r="W839" s="120" t="str">
        <f>IF(OR(V839="",V839=0),"",IF(ISERROR(VLOOKUP(V839+0,Tabell10[[#All],[Segment næringseiendomsengasjementer]],1,0)),V839,""))</f>
        <v/>
      </c>
      <c r="Z839" s="120" t="str">
        <f>IF(OR(Y839="",Y839=0),"",IF(ISERROR(VLOOKUP(Y839+0,Tabell11[[#All],[SMB rabatt]],1,0)),Y839,""))</f>
        <v/>
      </c>
      <c r="AC839" s="120" t="str">
        <f>IF(OR(AB839="",AB839=0),"",IF(ISERROR(VLOOKUP(AB839+0,Tabell12[[#All],[Størrelsesparameter]],1,0)),AB839,""))</f>
        <v/>
      </c>
    </row>
    <row r="840" spans="3:29" ht="14.5">
      <c r="C840" s="8">
        <v>49500</v>
      </c>
      <c r="Q840" s="120" t="str">
        <f>IF(OR(P840="",P840=0),"",IF(ISERROR(VLOOKUP(P840+0,Tabell3[[#All],[Næringskode]],1,0)),P840,""))</f>
        <v/>
      </c>
      <c r="T840" s="120" t="str">
        <f>IF(OR(S840="",S840=0),"",IF(ISERROR(VLOOKUP(S840+0,Tabell8[[#All],[Hovedtype sikkerhet (kategori 1 – 6)]],1,0)),S840,""))</f>
        <v/>
      </c>
      <c r="W840" s="120" t="str">
        <f>IF(OR(V840="",V840=0),"",IF(ISERROR(VLOOKUP(V840+0,Tabell10[[#All],[Segment næringseiendomsengasjementer]],1,0)),V840,""))</f>
        <v/>
      </c>
      <c r="Z840" s="120" t="str">
        <f>IF(OR(Y840="",Y840=0),"",IF(ISERROR(VLOOKUP(Y840+0,Tabell11[[#All],[SMB rabatt]],1,0)),Y840,""))</f>
        <v/>
      </c>
      <c r="AC840" s="120" t="str">
        <f>IF(OR(AB840="",AB840=0),"",IF(ISERROR(VLOOKUP(AB840+0,Tabell12[[#All],[Størrelsesparameter]],1,0)),AB840,""))</f>
        <v/>
      </c>
    </row>
    <row r="841" spans="3:29" ht="14.5">
      <c r="C841" s="8">
        <v>50101</v>
      </c>
      <c r="Q841" s="120" t="str">
        <f>IF(OR(P841="",P841=0),"",IF(ISERROR(VLOOKUP(P841+0,Tabell3[[#All],[Næringskode]],1,0)),P841,""))</f>
        <v/>
      </c>
      <c r="T841" s="120" t="str">
        <f>IF(OR(S841="",S841=0),"",IF(ISERROR(VLOOKUP(S841+0,Tabell8[[#All],[Hovedtype sikkerhet (kategori 1 – 6)]],1,0)),S841,""))</f>
        <v/>
      </c>
      <c r="W841" s="120" t="str">
        <f>IF(OR(V841="",V841=0),"",IF(ISERROR(VLOOKUP(V841+0,Tabell10[[#All],[Segment næringseiendomsengasjementer]],1,0)),V841,""))</f>
        <v/>
      </c>
      <c r="Z841" s="120" t="str">
        <f>IF(OR(Y841="",Y841=0),"",IF(ISERROR(VLOOKUP(Y841+0,Tabell11[[#All],[SMB rabatt]],1,0)),Y841,""))</f>
        <v/>
      </c>
      <c r="AC841" s="120" t="str">
        <f>IF(OR(AB841="",AB841=0),"",IF(ISERROR(VLOOKUP(AB841+0,Tabell12[[#All],[Størrelsesparameter]],1,0)),AB841,""))</f>
        <v/>
      </c>
    </row>
    <row r="842" spans="3:29" ht="14.5">
      <c r="C842" s="8">
        <v>50102</v>
      </c>
      <c r="Q842" s="120" t="str">
        <f>IF(OR(P842="",P842=0),"",IF(ISERROR(VLOOKUP(P842+0,Tabell3[[#All],[Næringskode]],1,0)),P842,""))</f>
        <v/>
      </c>
      <c r="T842" s="120" t="str">
        <f>IF(OR(S842="",S842=0),"",IF(ISERROR(VLOOKUP(S842+0,Tabell8[[#All],[Hovedtype sikkerhet (kategori 1 – 6)]],1,0)),S842,""))</f>
        <v/>
      </c>
      <c r="W842" s="120" t="str">
        <f>IF(OR(V842="",V842=0),"",IF(ISERROR(VLOOKUP(V842+0,Tabell10[[#All],[Segment næringseiendomsengasjementer]],1,0)),V842,""))</f>
        <v/>
      </c>
      <c r="Z842" s="120" t="str">
        <f>IF(OR(Y842="",Y842=0),"",IF(ISERROR(VLOOKUP(Y842+0,Tabell11[[#All],[SMB rabatt]],1,0)),Y842,""))</f>
        <v/>
      </c>
      <c r="AC842" s="120" t="str">
        <f>IF(OR(AB842="",AB842=0),"",IF(ISERROR(VLOOKUP(AB842+0,Tabell12[[#All],[Størrelsesparameter]],1,0)),AB842,""))</f>
        <v/>
      </c>
    </row>
    <row r="843" spans="3:29" ht="14.5">
      <c r="C843" s="8">
        <v>50109</v>
      </c>
      <c r="Q843" s="120" t="str">
        <f>IF(OR(P843="",P843=0),"",IF(ISERROR(VLOOKUP(P843+0,Tabell3[[#All],[Næringskode]],1,0)),P843,""))</f>
        <v/>
      </c>
      <c r="T843" s="120" t="str">
        <f>IF(OR(S843="",S843=0),"",IF(ISERROR(VLOOKUP(S843+0,Tabell8[[#All],[Hovedtype sikkerhet (kategori 1 – 6)]],1,0)),S843,""))</f>
        <v/>
      </c>
      <c r="W843" s="120" t="str">
        <f>IF(OR(V843="",V843=0),"",IF(ISERROR(VLOOKUP(V843+0,Tabell10[[#All],[Segment næringseiendomsengasjementer]],1,0)),V843,""))</f>
        <v/>
      </c>
      <c r="Z843" s="120" t="str">
        <f>IF(OR(Y843="",Y843=0),"",IF(ISERROR(VLOOKUP(Y843+0,Tabell11[[#All],[SMB rabatt]],1,0)),Y843,""))</f>
        <v/>
      </c>
      <c r="AC843" s="120" t="str">
        <f>IF(OR(AB843="",AB843=0),"",IF(ISERROR(VLOOKUP(AB843+0,Tabell12[[#All],[Størrelsesparameter]],1,0)),AB843,""))</f>
        <v/>
      </c>
    </row>
    <row r="844" spans="3:29" ht="14.5">
      <c r="C844" s="8">
        <v>50201</v>
      </c>
      <c r="Q844" s="120" t="str">
        <f>IF(OR(P844="",P844=0),"",IF(ISERROR(VLOOKUP(P844+0,Tabell3[[#All],[Næringskode]],1,0)),P844,""))</f>
        <v/>
      </c>
      <c r="T844" s="120" t="str">
        <f>IF(OR(S844="",S844=0),"",IF(ISERROR(VLOOKUP(S844+0,Tabell8[[#All],[Hovedtype sikkerhet (kategori 1 – 6)]],1,0)),S844,""))</f>
        <v/>
      </c>
      <c r="W844" s="120" t="str">
        <f>IF(OR(V844="",V844=0),"",IF(ISERROR(VLOOKUP(V844+0,Tabell10[[#All],[Segment næringseiendomsengasjementer]],1,0)),V844,""))</f>
        <v/>
      </c>
      <c r="Z844" s="120" t="str">
        <f>IF(OR(Y844="",Y844=0),"",IF(ISERROR(VLOOKUP(Y844+0,Tabell11[[#All],[SMB rabatt]],1,0)),Y844,""))</f>
        <v/>
      </c>
      <c r="AC844" s="120" t="str">
        <f>IF(OR(AB844="",AB844=0),"",IF(ISERROR(VLOOKUP(AB844+0,Tabell12[[#All],[Størrelsesparameter]],1,0)),AB844,""))</f>
        <v/>
      </c>
    </row>
    <row r="845" spans="3:29" ht="14.5">
      <c r="C845" s="8">
        <v>50202</v>
      </c>
      <c r="Q845" s="120" t="str">
        <f>IF(OR(P845="",P845=0),"",IF(ISERROR(VLOOKUP(P845+0,Tabell3[[#All],[Næringskode]],1,0)),P845,""))</f>
        <v/>
      </c>
      <c r="T845" s="120" t="str">
        <f>IF(OR(S845="",S845=0),"",IF(ISERROR(VLOOKUP(S845+0,Tabell8[[#All],[Hovedtype sikkerhet (kategori 1 – 6)]],1,0)),S845,""))</f>
        <v/>
      </c>
      <c r="W845" s="120" t="str">
        <f>IF(OR(V845="",V845=0),"",IF(ISERROR(VLOOKUP(V845+0,Tabell10[[#All],[Segment næringseiendomsengasjementer]],1,0)),V845,""))</f>
        <v/>
      </c>
      <c r="Z845" s="120" t="str">
        <f>IF(OR(Y845="",Y845=0),"",IF(ISERROR(VLOOKUP(Y845+0,Tabell11[[#All],[SMB rabatt]],1,0)),Y845,""))</f>
        <v/>
      </c>
      <c r="AC845" s="120" t="str">
        <f>IF(OR(AB845="",AB845=0),"",IF(ISERROR(VLOOKUP(AB845+0,Tabell12[[#All],[Størrelsesparameter]],1,0)),AB845,""))</f>
        <v/>
      </c>
    </row>
    <row r="846" spans="3:29" ht="14.5">
      <c r="C846" s="8">
        <v>50203</v>
      </c>
      <c r="Q846" s="120" t="str">
        <f>IF(OR(P846="",P846=0),"",IF(ISERROR(VLOOKUP(P846+0,Tabell3[[#All],[Næringskode]],1,0)),P846,""))</f>
        <v/>
      </c>
      <c r="T846" s="120" t="str">
        <f>IF(OR(S846="",S846=0),"",IF(ISERROR(VLOOKUP(S846+0,Tabell8[[#All],[Hovedtype sikkerhet (kategori 1 – 6)]],1,0)),S846,""))</f>
        <v/>
      </c>
      <c r="W846" s="120" t="str">
        <f>IF(OR(V846="",V846=0),"",IF(ISERROR(VLOOKUP(V846+0,Tabell10[[#All],[Segment næringseiendomsengasjementer]],1,0)),V846,""))</f>
        <v/>
      </c>
      <c r="Z846" s="120" t="str">
        <f>IF(OR(Y846="",Y846=0),"",IF(ISERROR(VLOOKUP(Y846+0,Tabell11[[#All],[SMB rabatt]],1,0)),Y846,""))</f>
        <v/>
      </c>
      <c r="AC846" s="120" t="str">
        <f>IF(OR(AB846="",AB846=0),"",IF(ISERROR(VLOOKUP(AB846+0,Tabell12[[#All],[Størrelsesparameter]],1,0)),AB846,""))</f>
        <v/>
      </c>
    </row>
    <row r="847" spans="3:29" ht="14.5">
      <c r="C847" s="8">
        <v>50203</v>
      </c>
      <c r="Q847" s="120" t="str">
        <f>IF(OR(P847="",P847=0),"",IF(ISERROR(VLOOKUP(P847+0,Tabell3[[#All],[Næringskode]],1,0)),P847,""))</f>
        <v/>
      </c>
      <c r="T847" s="120" t="str">
        <f>IF(OR(S847="",S847=0),"",IF(ISERROR(VLOOKUP(S847+0,Tabell8[[#All],[Hovedtype sikkerhet (kategori 1 – 6)]],1,0)),S847,""))</f>
        <v/>
      </c>
      <c r="W847" s="120" t="str">
        <f>IF(OR(V847="",V847=0),"",IF(ISERROR(VLOOKUP(V847+0,Tabell10[[#All],[Segment næringseiendomsengasjementer]],1,0)),V847,""))</f>
        <v/>
      </c>
      <c r="Z847" s="120" t="str">
        <f>IF(OR(Y847="",Y847=0),"",IF(ISERROR(VLOOKUP(Y847+0,Tabell11[[#All],[SMB rabatt]],1,0)),Y847,""))</f>
        <v/>
      </c>
      <c r="AC847" s="120" t="str">
        <f>IF(OR(AB847="",AB847=0),"",IF(ISERROR(VLOOKUP(AB847+0,Tabell12[[#All],[Størrelsesparameter]],1,0)),AB847,""))</f>
        <v/>
      </c>
    </row>
    <row r="848" spans="3:29" ht="14.5">
      <c r="C848" s="8">
        <v>50300</v>
      </c>
      <c r="Q848" s="120" t="str">
        <f>IF(OR(P848="",P848=0),"",IF(ISERROR(VLOOKUP(P848+0,Tabell3[[#All],[Næringskode]],1,0)),P848,""))</f>
        <v/>
      </c>
      <c r="T848" s="120" t="str">
        <f>IF(OR(S848="",S848=0),"",IF(ISERROR(VLOOKUP(S848+0,Tabell8[[#All],[Hovedtype sikkerhet (kategori 1 – 6)]],1,0)),S848,""))</f>
        <v/>
      </c>
      <c r="W848" s="120" t="str">
        <f>IF(OR(V848="",V848=0),"",IF(ISERROR(VLOOKUP(V848+0,Tabell10[[#All],[Segment næringseiendomsengasjementer]],1,0)),V848,""))</f>
        <v/>
      </c>
      <c r="Z848" s="120" t="str">
        <f>IF(OR(Y848="",Y848=0),"",IF(ISERROR(VLOOKUP(Y848+0,Tabell11[[#All],[SMB rabatt]],1,0)),Y848,""))</f>
        <v/>
      </c>
      <c r="AC848" s="120" t="str">
        <f>IF(OR(AB848="",AB848=0),"",IF(ISERROR(VLOOKUP(AB848+0,Tabell12[[#All],[Størrelsesparameter]],1,0)),AB848,""))</f>
        <v/>
      </c>
    </row>
    <row r="849" spans="3:29" ht="14.5">
      <c r="C849" s="8">
        <v>50400</v>
      </c>
      <c r="Q849" s="120" t="str">
        <f>IF(OR(P849="",P849=0),"",IF(ISERROR(VLOOKUP(P849+0,Tabell3[[#All],[Næringskode]],1,0)),P849,""))</f>
        <v/>
      </c>
      <c r="T849" s="120" t="str">
        <f>IF(OR(S849="",S849=0),"",IF(ISERROR(VLOOKUP(S849+0,Tabell8[[#All],[Hovedtype sikkerhet (kategori 1 – 6)]],1,0)),S849,""))</f>
        <v/>
      </c>
      <c r="W849" s="120" t="str">
        <f>IF(OR(V849="",V849=0),"",IF(ISERROR(VLOOKUP(V849+0,Tabell10[[#All],[Segment næringseiendomsengasjementer]],1,0)),V849,""))</f>
        <v/>
      </c>
      <c r="Z849" s="120" t="str">
        <f>IF(OR(Y849="",Y849=0),"",IF(ISERROR(VLOOKUP(Y849+0,Tabell11[[#All],[SMB rabatt]],1,0)),Y849,""))</f>
        <v/>
      </c>
      <c r="AC849" s="120" t="str">
        <f>IF(OR(AB849="",AB849=0),"",IF(ISERROR(VLOOKUP(AB849+0,Tabell12[[#All],[Størrelsesparameter]],1,0)),AB849,""))</f>
        <v/>
      </c>
    </row>
    <row r="850" spans="3:29" ht="14.5">
      <c r="C850" s="8">
        <v>51100</v>
      </c>
      <c r="Q850" s="120" t="str">
        <f>IF(OR(P850="",P850=0),"",IF(ISERROR(VLOOKUP(P850+0,Tabell3[[#All],[Næringskode]],1,0)),P850,""))</f>
        <v/>
      </c>
      <c r="T850" s="120" t="str">
        <f>IF(OR(S850="",S850=0),"",IF(ISERROR(VLOOKUP(S850+0,Tabell8[[#All],[Hovedtype sikkerhet (kategori 1 – 6)]],1,0)),S850,""))</f>
        <v/>
      </c>
      <c r="W850" s="120" t="str">
        <f>IF(OR(V850="",V850=0),"",IF(ISERROR(VLOOKUP(V850+0,Tabell10[[#All],[Segment næringseiendomsengasjementer]],1,0)),V850,""))</f>
        <v/>
      </c>
      <c r="Z850" s="120" t="str">
        <f>IF(OR(Y850="",Y850=0),"",IF(ISERROR(VLOOKUP(Y850+0,Tabell11[[#All],[SMB rabatt]],1,0)),Y850,""))</f>
        <v/>
      </c>
      <c r="AC850" s="120" t="str">
        <f>IF(OR(AB850="",AB850=0),"",IF(ISERROR(VLOOKUP(AB850+0,Tabell12[[#All],[Størrelsesparameter]],1,0)),AB850,""))</f>
        <v/>
      </c>
    </row>
    <row r="851" spans="3:29" ht="14.5">
      <c r="C851" s="8">
        <v>51210</v>
      </c>
      <c r="Q851" s="120" t="str">
        <f>IF(OR(P851="",P851=0),"",IF(ISERROR(VLOOKUP(P851+0,Tabell3[[#All],[Næringskode]],1,0)),P851,""))</f>
        <v/>
      </c>
      <c r="T851" s="120" t="str">
        <f>IF(OR(S851="",S851=0),"",IF(ISERROR(VLOOKUP(S851+0,Tabell8[[#All],[Hovedtype sikkerhet (kategori 1 – 6)]],1,0)),S851,""))</f>
        <v/>
      </c>
      <c r="W851" s="120" t="str">
        <f>IF(OR(V851="",V851=0),"",IF(ISERROR(VLOOKUP(V851+0,Tabell10[[#All],[Segment næringseiendomsengasjementer]],1,0)),V851,""))</f>
        <v/>
      </c>
      <c r="Z851" s="120" t="str">
        <f>IF(OR(Y851="",Y851=0),"",IF(ISERROR(VLOOKUP(Y851+0,Tabell11[[#All],[SMB rabatt]],1,0)),Y851,""))</f>
        <v/>
      </c>
      <c r="AC851" s="120" t="str">
        <f>IF(OR(AB851="",AB851=0),"",IF(ISERROR(VLOOKUP(AB851+0,Tabell12[[#All],[Størrelsesparameter]],1,0)),AB851,""))</f>
        <v/>
      </c>
    </row>
    <row r="852" spans="3:29" ht="14.5">
      <c r="C852" s="8">
        <v>51220</v>
      </c>
      <c r="Q852" s="120" t="str">
        <f>IF(OR(P852="",P852=0),"",IF(ISERROR(VLOOKUP(P852+0,Tabell3[[#All],[Næringskode]],1,0)),P852,""))</f>
        <v/>
      </c>
      <c r="T852" s="120" t="str">
        <f>IF(OR(S852="",S852=0),"",IF(ISERROR(VLOOKUP(S852+0,Tabell8[[#All],[Hovedtype sikkerhet (kategori 1 – 6)]],1,0)),S852,""))</f>
        <v/>
      </c>
      <c r="W852" s="120" t="str">
        <f>IF(OR(V852="",V852=0),"",IF(ISERROR(VLOOKUP(V852+0,Tabell10[[#All],[Segment næringseiendomsengasjementer]],1,0)),V852,""))</f>
        <v/>
      </c>
      <c r="Z852" s="120" t="str">
        <f>IF(OR(Y852="",Y852=0),"",IF(ISERROR(VLOOKUP(Y852+0,Tabell11[[#All],[SMB rabatt]],1,0)),Y852,""))</f>
        <v/>
      </c>
      <c r="AC852" s="120" t="str">
        <f>IF(OR(AB852="",AB852=0),"",IF(ISERROR(VLOOKUP(AB852+0,Tabell12[[#All],[Størrelsesparameter]],1,0)),AB852,""))</f>
        <v/>
      </c>
    </row>
    <row r="853" spans="3:29" ht="14.5">
      <c r="C853" s="8">
        <v>52100</v>
      </c>
      <c r="Q853" s="120" t="str">
        <f>IF(OR(P853="",P853=0),"",IF(ISERROR(VLOOKUP(P853+0,Tabell3[[#All],[Næringskode]],1,0)),P853,""))</f>
        <v/>
      </c>
      <c r="T853" s="120" t="str">
        <f>IF(OR(S853="",S853=0),"",IF(ISERROR(VLOOKUP(S853+0,Tabell8[[#All],[Hovedtype sikkerhet (kategori 1 – 6)]],1,0)),S853,""))</f>
        <v/>
      </c>
      <c r="W853" s="120" t="str">
        <f>IF(OR(V853="",V853=0),"",IF(ISERROR(VLOOKUP(V853+0,Tabell10[[#All],[Segment næringseiendomsengasjementer]],1,0)),V853,""))</f>
        <v/>
      </c>
      <c r="Z853" s="120" t="str">
        <f>IF(OR(Y853="",Y853=0),"",IF(ISERROR(VLOOKUP(Y853+0,Tabell11[[#All],[SMB rabatt]],1,0)),Y853,""))</f>
        <v/>
      </c>
      <c r="AC853" s="120" t="str">
        <f>IF(OR(AB853="",AB853=0),"",IF(ISERROR(VLOOKUP(AB853+0,Tabell12[[#All],[Størrelsesparameter]],1,0)),AB853,""))</f>
        <v/>
      </c>
    </row>
    <row r="854" spans="3:29" ht="14.5">
      <c r="C854" s="8">
        <v>52211</v>
      </c>
      <c r="Q854" s="120" t="str">
        <f>IF(OR(P854="",P854=0),"",IF(ISERROR(VLOOKUP(P854+0,Tabell3[[#All],[Næringskode]],1,0)),P854,""))</f>
        <v/>
      </c>
      <c r="T854" s="120" t="str">
        <f>IF(OR(S854="",S854=0),"",IF(ISERROR(VLOOKUP(S854+0,Tabell8[[#All],[Hovedtype sikkerhet (kategori 1 – 6)]],1,0)),S854,""))</f>
        <v/>
      </c>
      <c r="W854" s="120" t="str">
        <f>IF(OR(V854="",V854=0),"",IF(ISERROR(VLOOKUP(V854+0,Tabell10[[#All],[Segment næringseiendomsengasjementer]],1,0)),V854,""))</f>
        <v/>
      </c>
      <c r="Z854" s="120" t="str">
        <f>IF(OR(Y854="",Y854=0),"",IF(ISERROR(VLOOKUP(Y854+0,Tabell11[[#All],[SMB rabatt]],1,0)),Y854,""))</f>
        <v/>
      </c>
      <c r="AC854" s="120" t="str">
        <f>IF(OR(AB854="",AB854=0),"",IF(ISERROR(VLOOKUP(AB854+0,Tabell12[[#All],[Størrelsesparameter]],1,0)),AB854,""))</f>
        <v/>
      </c>
    </row>
    <row r="855" spans="3:29" ht="14.5">
      <c r="C855" s="8">
        <v>52211</v>
      </c>
      <c r="Q855" s="120" t="str">
        <f>IF(OR(P855="",P855=0),"",IF(ISERROR(VLOOKUP(P855+0,Tabell3[[#All],[Næringskode]],1,0)),P855,""))</f>
        <v/>
      </c>
      <c r="T855" s="120" t="str">
        <f>IF(OR(S855="",S855=0),"",IF(ISERROR(VLOOKUP(S855+0,Tabell8[[#All],[Hovedtype sikkerhet (kategori 1 – 6)]],1,0)),S855,""))</f>
        <v/>
      </c>
      <c r="W855" s="120" t="str">
        <f>IF(OR(V855="",V855=0),"",IF(ISERROR(VLOOKUP(V855+0,Tabell10[[#All],[Segment næringseiendomsengasjementer]],1,0)),V855,""))</f>
        <v/>
      </c>
      <c r="Z855" s="120" t="str">
        <f>IF(OR(Y855="",Y855=0),"",IF(ISERROR(VLOOKUP(Y855+0,Tabell11[[#All],[SMB rabatt]],1,0)),Y855,""))</f>
        <v/>
      </c>
      <c r="AC855" s="120" t="str">
        <f>IF(OR(AB855="",AB855=0),"",IF(ISERROR(VLOOKUP(AB855+0,Tabell12[[#All],[Størrelsesparameter]],1,0)),AB855,""))</f>
        <v/>
      </c>
    </row>
    <row r="856" spans="3:29" ht="14.5">
      <c r="C856" s="8">
        <v>52212</v>
      </c>
      <c r="Q856" s="120" t="str">
        <f>IF(OR(P856="",P856=0),"",IF(ISERROR(VLOOKUP(P856+0,Tabell3[[#All],[Næringskode]],1,0)),P856,""))</f>
        <v/>
      </c>
      <c r="T856" s="120" t="str">
        <f>IF(OR(S856="",S856=0),"",IF(ISERROR(VLOOKUP(S856+0,Tabell8[[#All],[Hovedtype sikkerhet (kategori 1 – 6)]],1,0)),S856,""))</f>
        <v/>
      </c>
      <c r="W856" s="120" t="str">
        <f>IF(OR(V856="",V856=0),"",IF(ISERROR(VLOOKUP(V856+0,Tabell10[[#All],[Segment næringseiendomsengasjementer]],1,0)),V856,""))</f>
        <v/>
      </c>
      <c r="Z856" s="120" t="str">
        <f>IF(OR(Y856="",Y856=0),"",IF(ISERROR(VLOOKUP(Y856+0,Tabell11[[#All],[SMB rabatt]],1,0)),Y856,""))</f>
        <v/>
      </c>
      <c r="AC856" s="120" t="str">
        <f>IF(OR(AB856="",AB856=0),"",IF(ISERROR(VLOOKUP(AB856+0,Tabell12[[#All],[Størrelsesparameter]],1,0)),AB856,""))</f>
        <v/>
      </c>
    </row>
    <row r="857" spans="3:29" ht="14.5">
      <c r="C857" s="8">
        <v>52219</v>
      </c>
      <c r="Q857" s="120" t="str">
        <f>IF(OR(P857="",P857=0),"",IF(ISERROR(VLOOKUP(P857+0,Tabell3[[#All],[Næringskode]],1,0)),P857,""))</f>
        <v/>
      </c>
      <c r="T857" s="120" t="str">
        <f>IF(OR(S857="",S857=0),"",IF(ISERROR(VLOOKUP(S857+0,Tabell8[[#All],[Hovedtype sikkerhet (kategori 1 – 6)]],1,0)),S857,""))</f>
        <v/>
      </c>
      <c r="W857" s="120" t="str">
        <f>IF(OR(V857="",V857=0),"",IF(ISERROR(VLOOKUP(V857+0,Tabell10[[#All],[Segment næringseiendomsengasjementer]],1,0)),V857,""))</f>
        <v/>
      </c>
      <c r="Z857" s="120" t="str">
        <f>IF(OR(Y857="",Y857=0),"",IF(ISERROR(VLOOKUP(Y857+0,Tabell11[[#All],[SMB rabatt]],1,0)),Y857,""))</f>
        <v/>
      </c>
      <c r="AC857" s="120" t="str">
        <f>IF(OR(AB857="",AB857=0),"",IF(ISERROR(VLOOKUP(AB857+0,Tabell12[[#All],[Størrelsesparameter]],1,0)),AB857,""))</f>
        <v/>
      </c>
    </row>
    <row r="858" spans="3:29" ht="14.5">
      <c r="C858" s="8">
        <v>52219</v>
      </c>
      <c r="Q858" s="120" t="str">
        <f>IF(OR(P858="",P858=0),"",IF(ISERROR(VLOOKUP(P858+0,Tabell3[[#All],[Næringskode]],1,0)),P858,""))</f>
        <v/>
      </c>
      <c r="T858" s="120" t="str">
        <f>IF(OR(S858="",S858=0),"",IF(ISERROR(VLOOKUP(S858+0,Tabell8[[#All],[Hovedtype sikkerhet (kategori 1 – 6)]],1,0)),S858,""))</f>
        <v/>
      </c>
      <c r="W858" s="120" t="str">
        <f>IF(OR(V858="",V858=0),"",IF(ISERROR(VLOOKUP(V858+0,Tabell10[[#All],[Segment næringseiendomsengasjementer]],1,0)),V858,""))</f>
        <v/>
      </c>
      <c r="Z858" s="120" t="str">
        <f>IF(OR(Y858="",Y858=0),"",IF(ISERROR(VLOOKUP(Y858+0,Tabell11[[#All],[SMB rabatt]],1,0)),Y858,""))</f>
        <v/>
      </c>
      <c r="AC858" s="120" t="str">
        <f>IF(OR(AB858="",AB858=0),"",IF(ISERROR(VLOOKUP(AB858+0,Tabell12[[#All],[Størrelsesparameter]],1,0)),AB858,""))</f>
        <v/>
      </c>
    </row>
    <row r="859" spans="3:29" ht="14.5">
      <c r="C859" s="8">
        <v>52219</v>
      </c>
      <c r="Q859" s="120" t="str">
        <f>IF(OR(P859="",P859=0),"",IF(ISERROR(VLOOKUP(P859+0,Tabell3[[#All],[Næringskode]],1,0)),P859,""))</f>
        <v/>
      </c>
      <c r="T859" s="120" t="str">
        <f>IF(OR(S859="",S859=0),"",IF(ISERROR(VLOOKUP(S859+0,Tabell8[[#All],[Hovedtype sikkerhet (kategori 1 – 6)]],1,0)),S859,""))</f>
        <v/>
      </c>
      <c r="W859" s="120" t="str">
        <f>IF(OR(V859="",V859=0),"",IF(ISERROR(VLOOKUP(V859+0,Tabell10[[#All],[Segment næringseiendomsengasjementer]],1,0)),V859,""))</f>
        <v/>
      </c>
      <c r="Z859" s="120" t="str">
        <f>IF(OR(Y859="",Y859=0),"",IF(ISERROR(VLOOKUP(Y859+0,Tabell11[[#All],[SMB rabatt]],1,0)),Y859,""))</f>
        <v/>
      </c>
      <c r="AC859" s="120" t="str">
        <f>IF(OR(AB859="",AB859=0),"",IF(ISERROR(VLOOKUP(AB859+0,Tabell12[[#All],[Størrelsesparameter]],1,0)),AB859,""))</f>
        <v/>
      </c>
    </row>
    <row r="860" spans="3:29" ht="14.5">
      <c r="C860" s="8">
        <v>52220</v>
      </c>
      <c r="Q860" s="120" t="str">
        <f>IF(OR(P860="",P860=0),"",IF(ISERROR(VLOOKUP(P860+0,Tabell3[[#All],[Næringskode]],1,0)),P860,""))</f>
        <v/>
      </c>
      <c r="T860" s="120" t="str">
        <f>IF(OR(S860="",S860=0),"",IF(ISERROR(VLOOKUP(S860+0,Tabell8[[#All],[Hovedtype sikkerhet (kategori 1 – 6)]],1,0)),S860,""))</f>
        <v/>
      </c>
      <c r="W860" s="120" t="str">
        <f>IF(OR(V860="",V860=0),"",IF(ISERROR(VLOOKUP(V860+0,Tabell10[[#All],[Segment næringseiendomsengasjementer]],1,0)),V860,""))</f>
        <v/>
      </c>
      <c r="Z860" s="120" t="str">
        <f>IF(OR(Y860="",Y860=0),"",IF(ISERROR(VLOOKUP(Y860+0,Tabell11[[#All],[SMB rabatt]],1,0)),Y860,""))</f>
        <v/>
      </c>
      <c r="AC860" s="120" t="str">
        <f>IF(OR(AB860="",AB860=0),"",IF(ISERROR(VLOOKUP(AB860+0,Tabell12[[#All],[Størrelsesparameter]],1,0)),AB860,""))</f>
        <v/>
      </c>
    </row>
    <row r="861" spans="3:29" ht="14.5">
      <c r="C861" s="8">
        <v>52220</v>
      </c>
      <c r="Q861" s="120" t="str">
        <f>IF(OR(P861="",P861=0),"",IF(ISERROR(VLOOKUP(P861+0,Tabell3[[#All],[Næringskode]],1,0)),P861,""))</f>
        <v/>
      </c>
      <c r="T861" s="120" t="str">
        <f>IF(OR(S861="",S861=0),"",IF(ISERROR(VLOOKUP(S861+0,Tabell8[[#All],[Hovedtype sikkerhet (kategori 1 – 6)]],1,0)),S861,""))</f>
        <v/>
      </c>
      <c r="W861" s="120" t="str">
        <f>IF(OR(V861="",V861=0),"",IF(ISERROR(VLOOKUP(V861+0,Tabell10[[#All],[Segment næringseiendomsengasjementer]],1,0)),V861,""))</f>
        <v/>
      </c>
      <c r="Z861" s="120" t="str">
        <f>IF(OR(Y861="",Y861=0),"",IF(ISERROR(VLOOKUP(Y861+0,Tabell11[[#All],[SMB rabatt]],1,0)),Y861,""))</f>
        <v/>
      </c>
      <c r="AC861" s="120" t="str">
        <f>IF(OR(AB861="",AB861=0),"",IF(ISERROR(VLOOKUP(AB861+0,Tabell12[[#All],[Størrelsesparameter]],1,0)),AB861,""))</f>
        <v/>
      </c>
    </row>
    <row r="862" spans="3:29" ht="14.5">
      <c r="C862" s="8">
        <v>52220</v>
      </c>
      <c r="Q862" s="120" t="str">
        <f>IF(OR(P862="",P862=0),"",IF(ISERROR(VLOOKUP(P862+0,Tabell3[[#All],[Næringskode]],1,0)),P862,""))</f>
        <v/>
      </c>
      <c r="T862" s="120" t="str">
        <f>IF(OR(S862="",S862=0),"",IF(ISERROR(VLOOKUP(S862+0,Tabell8[[#All],[Hovedtype sikkerhet (kategori 1 – 6)]],1,0)),S862,""))</f>
        <v/>
      </c>
      <c r="W862" s="120" t="str">
        <f>IF(OR(V862="",V862=0),"",IF(ISERROR(VLOOKUP(V862+0,Tabell10[[#All],[Segment næringseiendomsengasjementer]],1,0)),V862,""))</f>
        <v/>
      </c>
      <c r="Z862" s="120" t="str">
        <f>IF(OR(Y862="",Y862=0),"",IF(ISERROR(VLOOKUP(Y862+0,Tabell11[[#All],[SMB rabatt]],1,0)),Y862,""))</f>
        <v/>
      </c>
      <c r="AC862" s="120" t="str">
        <f>IF(OR(AB862="",AB862=0),"",IF(ISERROR(VLOOKUP(AB862+0,Tabell12[[#All],[Størrelsesparameter]],1,0)),AB862,""))</f>
        <v/>
      </c>
    </row>
    <row r="863" spans="3:29" ht="14.5">
      <c r="C863" s="8">
        <v>52220</v>
      </c>
      <c r="Q863" s="120" t="str">
        <f>IF(OR(P863="",P863=0),"",IF(ISERROR(VLOOKUP(P863+0,Tabell3[[#All],[Næringskode]],1,0)),P863,""))</f>
        <v/>
      </c>
      <c r="T863" s="120" t="str">
        <f>IF(OR(S863="",S863=0),"",IF(ISERROR(VLOOKUP(S863+0,Tabell8[[#All],[Hovedtype sikkerhet (kategori 1 – 6)]],1,0)),S863,""))</f>
        <v/>
      </c>
      <c r="W863" s="120" t="str">
        <f>IF(OR(V863="",V863=0),"",IF(ISERROR(VLOOKUP(V863+0,Tabell10[[#All],[Segment næringseiendomsengasjementer]],1,0)),V863,""))</f>
        <v/>
      </c>
      <c r="Z863" s="120" t="str">
        <f>IF(OR(Y863="",Y863=0),"",IF(ISERROR(VLOOKUP(Y863+0,Tabell11[[#All],[SMB rabatt]],1,0)),Y863,""))</f>
        <v/>
      </c>
      <c r="AC863" s="120" t="str">
        <f>IF(OR(AB863="",AB863=0),"",IF(ISERROR(VLOOKUP(AB863+0,Tabell12[[#All],[Størrelsesparameter]],1,0)),AB863,""))</f>
        <v/>
      </c>
    </row>
    <row r="864" spans="3:29" ht="14.5">
      <c r="C864" s="8">
        <v>52230</v>
      </c>
      <c r="Q864" s="120" t="str">
        <f>IF(OR(P864="",P864=0),"",IF(ISERROR(VLOOKUP(P864+0,Tabell3[[#All],[Næringskode]],1,0)),P864,""))</f>
        <v/>
      </c>
      <c r="T864" s="120" t="str">
        <f>IF(OR(S864="",S864=0),"",IF(ISERROR(VLOOKUP(S864+0,Tabell8[[#All],[Hovedtype sikkerhet (kategori 1 – 6)]],1,0)),S864,""))</f>
        <v/>
      </c>
      <c r="W864" s="120" t="str">
        <f>IF(OR(V864="",V864=0),"",IF(ISERROR(VLOOKUP(V864+0,Tabell10[[#All],[Segment næringseiendomsengasjementer]],1,0)),V864,""))</f>
        <v/>
      </c>
      <c r="Z864" s="120" t="str">
        <f>IF(OR(Y864="",Y864=0),"",IF(ISERROR(VLOOKUP(Y864+0,Tabell11[[#All],[SMB rabatt]],1,0)),Y864,""))</f>
        <v/>
      </c>
      <c r="AC864" s="120" t="str">
        <f>IF(OR(AB864="",AB864=0),"",IF(ISERROR(VLOOKUP(AB864+0,Tabell12[[#All],[Størrelsesparameter]],1,0)),AB864,""))</f>
        <v/>
      </c>
    </row>
    <row r="865" spans="3:29" ht="14.5">
      <c r="C865" s="8">
        <v>52240</v>
      </c>
      <c r="Q865" s="120" t="str">
        <f>IF(OR(P865="",P865=0),"",IF(ISERROR(VLOOKUP(P865+0,Tabell3[[#All],[Næringskode]],1,0)),P865,""))</f>
        <v/>
      </c>
      <c r="T865" s="120" t="str">
        <f>IF(OR(S865="",S865=0),"",IF(ISERROR(VLOOKUP(S865+0,Tabell8[[#All],[Hovedtype sikkerhet (kategori 1 – 6)]],1,0)),S865,""))</f>
        <v/>
      </c>
      <c r="W865" s="120" t="str">
        <f>IF(OR(V865="",V865=0),"",IF(ISERROR(VLOOKUP(V865+0,Tabell10[[#All],[Segment næringseiendomsengasjementer]],1,0)),V865,""))</f>
        <v/>
      </c>
      <c r="Z865" s="120" t="str">
        <f>IF(OR(Y865="",Y865=0),"",IF(ISERROR(VLOOKUP(Y865+0,Tabell11[[#All],[SMB rabatt]],1,0)),Y865,""))</f>
        <v/>
      </c>
      <c r="AC865" s="120" t="str">
        <f>IF(OR(AB865="",AB865=0),"",IF(ISERROR(VLOOKUP(AB865+0,Tabell12[[#All],[Størrelsesparameter]],1,0)),AB865,""))</f>
        <v/>
      </c>
    </row>
    <row r="866" spans="3:29" ht="14.5">
      <c r="C866" s="8">
        <v>52240</v>
      </c>
      <c r="Q866" s="120" t="str">
        <f>IF(OR(P866="",P866=0),"",IF(ISERROR(VLOOKUP(P866+0,Tabell3[[#All],[Næringskode]],1,0)),P866,""))</f>
        <v/>
      </c>
      <c r="T866" s="120" t="str">
        <f>IF(OR(S866="",S866=0),"",IF(ISERROR(VLOOKUP(S866+0,Tabell8[[#All],[Hovedtype sikkerhet (kategori 1 – 6)]],1,0)),S866,""))</f>
        <v/>
      </c>
      <c r="W866" s="120" t="str">
        <f>IF(OR(V866="",V866=0),"",IF(ISERROR(VLOOKUP(V866+0,Tabell10[[#All],[Segment næringseiendomsengasjementer]],1,0)),V866,""))</f>
        <v/>
      </c>
      <c r="Z866" s="120" t="str">
        <f>IF(OR(Y866="",Y866=0),"",IF(ISERROR(VLOOKUP(Y866+0,Tabell11[[#All],[SMB rabatt]],1,0)),Y866,""))</f>
        <v/>
      </c>
      <c r="AC866" s="120" t="str">
        <f>IF(OR(AB866="",AB866=0),"",IF(ISERROR(VLOOKUP(AB866+0,Tabell12[[#All],[Størrelsesparameter]],1,0)),AB866,""))</f>
        <v/>
      </c>
    </row>
    <row r="867" spans="3:29" ht="14.5">
      <c r="C867" s="8">
        <v>52250</v>
      </c>
      <c r="Q867" s="120" t="str">
        <f>IF(OR(P867="",P867=0),"",IF(ISERROR(VLOOKUP(P867+0,Tabell3[[#All],[Næringskode]],1,0)),P867,""))</f>
        <v/>
      </c>
      <c r="T867" s="120" t="str">
        <f>IF(OR(S867="",S867=0),"",IF(ISERROR(VLOOKUP(S867+0,Tabell8[[#All],[Hovedtype sikkerhet (kategori 1 – 6)]],1,0)),S867,""))</f>
        <v/>
      </c>
      <c r="W867" s="120" t="str">
        <f>IF(OR(V867="",V867=0),"",IF(ISERROR(VLOOKUP(V867+0,Tabell10[[#All],[Segment næringseiendomsengasjementer]],1,0)),V867,""))</f>
        <v/>
      </c>
      <c r="Z867" s="120" t="str">
        <f>IF(OR(Y867="",Y867=0),"",IF(ISERROR(VLOOKUP(Y867+0,Tabell11[[#All],[SMB rabatt]],1,0)),Y867,""))</f>
        <v/>
      </c>
      <c r="AC867" s="120" t="str">
        <f>IF(OR(AB867="",AB867=0),"",IF(ISERROR(VLOOKUP(AB867+0,Tabell12[[#All],[Størrelsesparameter]],1,0)),AB867,""))</f>
        <v/>
      </c>
    </row>
    <row r="868" spans="3:29" ht="14.5">
      <c r="C868" s="8">
        <v>52250</v>
      </c>
      <c r="Q868" s="120" t="str">
        <f>IF(OR(P868="",P868=0),"",IF(ISERROR(VLOOKUP(P868+0,Tabell3[[#All],[Næringskode]],1,0)),P868,""))</f>
        <v/>
      </c>
      <c r="T868" s="120" t="str">
        <f>IF(OR(S868="",S868=0),"",IF(ISERROR(VLOOKUP(S868+0,Tabell8[[#All],[Hovedtype sikkerhet (kategori 1 – 6)]],1,0)),S868,""))</f>
        <v/>
      </c>
      <c r="W868" s="120" t="str">
        <f>IF(OR(V868="",V868=0),"",IF(ISERROR(VLOOKUP(V868+0,Tabell10[[#All],[Segment næringseiendomsengasjementer]],1,0)),V868,""))</f>
        <v/>
      </c>
      <c r="Z868" s="120" t="str">
        <f>IF(OR(Y868="",Y868=0),"",IF(ISERROR(VLOOKUP(Y868+0,Tabell11[[#All],[SMB rabatt]],1,0)),Y868,""))</f>
        <v/>
      </c>
      <c r="AC868" s="120" t="str">
        <f>IF(OR(AB868="",AB868=0),"",IF(ISERROR(VLOOKUP(AB868+0,Tabell12[[#All],[Størrelsesparameter]],1,0)),AB868,""))</f>
        <v/>
      </c>
    </row>
    <row r="869" spans="3:29" ht="14.5">
      <c r="C869" s="8">
        <v>52260</v>
      </c>
      <c r="Q869" s="120" t="str">
        <f>IF(OR(P869="",P869=0),"",IF(ISERROR(VLOOKUP(P869+0,Tabell3[[#All],[Næringskode]],1,0)),P869,""))</f>
        <v/>
      </c>
      <c r="T869" s="120" t="str">
        <f>IF(OR(S869="",S869=0),"",IF(ISERROR(VLOOKUP(S869+0,Tabell8[[#All],[Hovedtype sikkerhet (kategori 1 – 6)]],1,0)),S869,""))</f>
        <v/>
      </c>
      <c r="W869" s="120" t="str">
        <f>IF(OR(V869="",V869=0),"",IF(ISERROR(VLOOKUP(V869+0,Tabell10[[#All],[Segment næringseiendomsengasjementer]],1,0)),V869,""))</f>
        <v/>
      </c>
      <c r="Z869" s="120" t="str">
        <f>IF(OR(Y869="",Y869=0),"",IF(ISERROR(VLOOKUP(Y869+0,Tabell11[[#All],[SMB rabatt]],1,0)),Y869,""))</f>
        <v/>
      </c>
      <c r="AC869" s="120" t="str">
        <f>IF(OR(AB869="",AB869=0),"",IF(ISERROR(VLOOKUP(AB869+0,Tabell12[[#All],[Størrelsesparameter]],1,0)),AB869,""))</f>
        <v/>
      </c>
    </row>
    <row r="870" spans="3:29" ht="14.5">
      <c r="C870" s="8">
        <v>52311</v>
      </c>
      <c r="Q870" s="120" t="str">
        <f>IF(OR(P870="",P870=0),"",IF(ISERROR(VLOOKUP(P870+0,Tabell3[[#All],[Næringskode]],1,0)),P870,""))</f>
        <v/>
      </c>
      <c r="T870" s="120" t="str">
        <f>IF(OR(S870="",S870=0),"",IF(ISERROR(VLOOKUP(S870+0,Tabell8[[#All],[Hovedtype sikkerhet (kategori 1 – 6)]],1,0)),S870,""))</f>
        <v/>
      </c>
      <c r="W870" s="120" t="str">
        <f>IF(OR(V870="",V870=0),"",IF(ISERROR(VLOOKUP(V870+0,Tabell10[[#All],[Segment næringseiendomsengasjementer]],1,0)),V870,""))</f>
        <v/>
      </c>
      <c r="Z870" s="120" t="str">
        <f>IF(OR(Y870="",Y870=0),"",IF(ISERROR(VLOOKUP(Y870+0,Tabell11[[#All],[SMB rabatt]],1,0)),Y870,""))</f>
        <v/>
      </c>
      <c r="AC870" s="120" t="str">
        <f>IF(OR(AB870="",AB870=0),"",IF(ISERROR(VLOOKUP(AB870+0,Tabell12[[#All],[Størrelsesparameter]],1,0)),AB870,""))</f>
        <v/>
      </c>
    </row>
    <row r="871" spans="3:29" ht="14.5">
      <c r="C871" s="8">
        <v>52311</v>
      </c>
      <c r="Q871" s="120" t="str">
        <f>IF(OR(P871="",P871=0),"",IF(ISERROR(VLOOKUP(P871+0,Tabell3[[#All],[Næringskode]],1,0)),P871,""))</f>
        <v/>
      </c>
      <c r="T871" s="120" t="str">
        <f>IF(OR(S871="",S871=0),"",IF(ISERROR(VLOOKUP(S871+0,Tabell8[[#All],[Hovedtype sikkerhet (kategori 1 – 6)]],1,0)),S871,""))</f>
        <v/>
      </c>
      <c r="W871" s="120" t="str">
        <f>IF(OR(V871="",V871=0),"",IF(ISERROR(VLOOKUP(V871+0,Tabell10[[#All],[Segment næringseiendomsengasjementer]],1,0)),V871,""))</f>
        <v/>
      </c>
      <c r="Z871" s="120" t="str">
        <f>IF(OR(Y871="",Y871=0),"",IF(ISERROR(VLOOKUP(Y871+0,Tabell11[[#All],[SMB rabatt]],1,0)),Y871,""))</f>
        <v/>
      </c>
      <c r="AC871" s="120" t="str">
        <f>IF(OR(AB871="",AB871=0),"",IF(ISERROR(VLOOKUP(AB871+0,Tabell12[[#All],[Størrelsesparameter]],1,0)),AB871,""))</f>
        <v/>
      </c>
    </row>
    <row r="872" spans="3:29" ht="14.5">
      <c r="C872" s="8">
        <v>52312</v>
      </c>
      <c r="Q872" s="120" t="str">
        <f>IF(OR(P872="",P872=0),"",IF(ISERROR(VLOOKUP(P872+0,Tabell3[[#All],[Næringskode]],1,0)),P872,""))</f>
        <v/>
      </c>
      <c r="T872" s="120" t="str">
        <f>IF(OR(S872="",S872=0),"",IF(ISERROR(VLOOKUP(S872+0,Tabell8[[#All],[Hovedtype sikkerhet (kategori 1 – 6)]],1,0)),S872,""))</f>
        <v/>
      </c>
      <c r="W872" s="120" t="str">
        <f>IF(OR(V872="",V872=0),"",IF(ISERROR(VLOOKUP(V872+0,Tabell10[[#All],[Segment næringseiendomsengasjementer]],1,0)),V872,""))</f>
        <v/>
      </c>
      <c r="Z872" s="120" t="str">
        <f>IF(OR(Y872="",Y872=0),"",IF(ISERROR(VLOOKUP(Y872+0,Tabell11[[#All],[SMB rabatt]],1,0)),Y872,""))</f>
        <v/>
      </c>
      <c r="AC872" s="120" t="str">
        <f>IF(OR(AB872="",AB872=0),"",IF(ISERROR(VLOOKUP(AB872+0,Tabell12[[#All],[Størrelsesparameter]],1,0)),AB872,""))</f>
        <v/>
      </c>
    </row>
    <row r="873" spans="3:29" ht="14.5">
      <c r="C873" s="8">
        <v>52312</v>
      </c>
      <c r="Q873" s="120" t="str">
        <f>IF(OR(P873="",P873=0),"",IF(ISERROR(VLOOKUP(P873+0,Tabell3[[#All],[Næringskode]],1,0)),P873,""))</f>
        <v/>
      </c>
      <c r="T873" s="120" t="str">
        <f>IF(OR(S873="",S873=0),"",IF(ISERROR(VLOOKUP(S873+0,Tabell8[[#All],[Hovedtype sikkerhet (kategori 1 – 6)]],1,0)),S873,""))</f>
        <v/>
      </c>
      <c r="W873" s="120" t="str">
        <f>IF(OR(V873="",V873=0),"",IF(ISERROR(VLOOKUP(V873+0,Tabell10[[#All],[Segment næringseiendomsengasjementer]],1,0)),V873,""))</f>
        <v/>
      </c>
      <c r="Z873" s="120" t="str">
        <f>IF(OR(Y873="",Y873=0),"",IF(ISERROR(VLOOKUP(Y873+0,Tabell11[[#All],[SMB rabatt]],1,0)),Y873,""))</f>
        <v/>
      </c>
      <c r="AC873" s="120" t="str">
        <f>IF(OR(AB873="",AB873=0),"",IF(ISERROR(VLOOKUP(AB873+0,Tabell12[[#All],[Størrelsesparameter]],1,0)),AB873,""))</f>
        <v/>
      </c>
    </row>
    <row r="874" spans="3:29" ht="14.5">
      <c r="C874" s="8">
        <v>52320</v>
      </c>
      <c r="Q874" s="120" t="str">
        <f>IF(OR(P874="",P874=0),"",IF(ISERROR(VLOOKUP(P874+0,Tabell3[[#All],[Næringskode]],1,0)),P874,""))</f>
        <v/>
      </c>
      <c r="T874" s="120" t="str">
        <f>IF(OR(S874="",S874=0),"",IF(ISERROR(VLOOKUP(S874+0,Tabell8[[#All],[Hovedtype sikkerhet (kategori 1 – 6)]],1,0)),S874,""))</f>
        <v/>
      </c>
      <c r="W874" s="120" t="str">
        <f>IF(OR(V874="",V874=0),"",IF(ISERROR(VLOOKUP(V874+0,Tabell10[[#All],[Segment næringseiendomsengasjementer]],1,0)),V874,""))</f>
        <v/>
      </c>
      <c r="Z874" s="120" t="str">
        <f>IF(OR(Y874="",Y874=0),"",IF(ISERROR(VLOOKUP(Y874+0,Tabell11[[#All],[SMB rabatt]],1,0)),Y874,""))</f>
        <v/>
      </c>
      <c r="AC874" s="120" t="str">
        <f>IF(OR(AB874="",AB874=0),"",IF(ISERROR(VLOOKUP(AB874+0,Tabell12[[#All],[Størrelsesparameter]],1,0)),AB874,""))</f>
        <v/>
      </c>
    </row>
    <row r="875" spans="3:29" ht="14.5">
      <c r="C875" s="8">
        <v>52320</v>
      </c>
      <c r="Q875" s="120" t="str">
        <f>IF(OR(P875="",P875=0),"",IF(ISERROR(VLOOKUP(P875+0,Tabell3[[#All],[Næringskode]],1,0)),P875,""))</f>
        <v/>
      </c>
      <c r="T875" s="120" t="str">
        <f>IF(OR(S875="",S875=0),"",IF(ISERROR(VLOOKUP(S875+0,Tabell8[[#All],[Hovedtype sikkerhet (kategori 1 – 6)]],1,0)),S875,""))</f>
        <v/>
      </c>
      <c r="W875" s="120" t="str">
        <f>IF(OR(V875="",V875=0),"",IF(ISERROR(VLOOKUP(V875+0,Tabell10[[#All],[Segment næringseiendomsengasjementer]],1,0)),V875,""))</f>
        <v/>
      </c>
      <c r="Z875" s="120" t="str">
        <f>IF(OR(Y875="",Y875=0),"",IF(ISERROR(VLOOKUP(Y875+0,Tabell11[[#All],[SMB rabatt]],1,0)),Y875,""))</f>
        <v/>
      </c>
      <c r="AC875" s="120" t="str">
        <f>IF(OR(AB875="",AB875=0),"",IF(ISERROR(VLOOKUP(AB875+0,Tabell12[[#All],[Størrelsesparameter]],1,0)),AB875,""))</f>
        <v/>
      </c>
    </row>
    <row r="876" spans="3:29" ht="14.5">
      <c r="C876" s="8">
        <v>52320</v>
      </c>
      <c r="Q876" s="120" t="str">
        <f>IF(OR(P876="",P876=0),"",IF(ISERROR(VLOOKUP(P876+0,Tabell3[[#All],[Næringskode]],1,0)),P876,""))</f>
        <v/>
      </c>
      <c r="T876" s="120" t="str">
        <f>IF(OR(S876="",S876=0),"",IF(ISERROR(VLOOKUP(S876+0,Tabell8[[#All],[Hovedtype sikkerhet (kategori 1 – 6)]],1,0)),S876,""))</f>
        <v/>
      </c>
      <c r="W876" s="120" t="str">
        <f>IF(OR(V876="",V876=0),"",IF(ISERROR(VLOOKUP(V876+0,Tabell10[[#All],[Segment næringseiendomsengasjementer]],1,0)),V876,""))</f>
        <v/>
      </c>
      <c r="Z876" s="120" t="str">
        <f>IF(OR(Y876="",Y876=0),"",IF(ISERROR(VLOOKUP(Y876+0,Tabell11[[#All],[SMB rabatt]],1,0)),Y876,""))</f>
        <v/>
      </c>
      <c r="AC876" s="120" t="str">
        <f>IF(OR(AB876="",AB876=0),"",IF(ISERROR(VLOOKUP(AB876+0,Tabell12[[#All],[Størrelsesparameter]],1,0)),AB876,""))</f>
        <v/>
      </c>
    </row>
    <row r="877" spans="3:29" ht="14.5">
      <c r="C877" s="8">
        <v>52320</v>
      </c>
      <c r="Q877" s="120" t="str">
        <f>IF(OR(P877="",P877=0),"",IF(ISERROR(VLOOKUP(P877+0,Tabell3[[#All],[Næringskode]],1,0)),P877,""))</f>
        <v/>
      </c>
      <c r="T877" s="120" t="str">
        <f>IF(OR(S877="",S877=0),"",IF(ISERROR(VLOOKUP(S877+0,Tabell8[[#All],[Hovedtype sikkerhet (kategori 1 – 6)]],1,0)),S877,""))</f>
        <v/>
      </c>
      <c r="W877" s="120" t="str">
        <f>IF(OR(V877="",V877=0),"",IF(ISERROR(VLOOKUP(V877+0,Tabell10[[#All],[Segment næringseiendomsengasjementer]],1,0)),V877,""))</f>
        <v/>
      </c>
      <c r="Z877" s="120" t="str">
        <f>IF(OR(Y877="",Y877=0),"",IF(ISERROR(VLOOKUP(Y877+0,Tabell11[[#All],[SMB rabatt]],1,0)),Y877,""))</f>
        <v/>
      </c>
      <c r="AC877" s="120" t="str">
        <f>IF(OR(AB877="",AB877=0),"",IF(ISERROR(VLOOKUP(AB877+0,Tabell12[[#All],[Størrelsesparameter]],1,0)),AB877,""))</f>
        <v/>
      </c>
    </row>
    <row r="878" spans="3:29" ht="14.5">
      <c r="C878" s="8">
        <v>52320</v>
      </c>
      <c r="Q878" s="120" t="str">
        <f>IF(OR(P878="",P878=0),"",IF(ISERROR(VLOOKUP(P878+0,Tabell3[[#All],[Næringskode]],1,0)),P878,""))</f>
        <v/>
      </c>
      <c r="T878" s="120" t="str">
        <f>IF(OR(S878="",S878=0),"",IF(ISERROR(VLOOKUP(S878+0,Tabell8[[#All],[Hovedtype sikkerhet (kategori 1 – 6)]],1,0)),S878,""))</f>
        <v/>
      </c>
      <c r="W878" s="120" t="str">
        <f>IF(OR(V878="",V878=0),"",IF(ISERROR(VLOOKUP(V878+0,Tabell10[[#All],[Segment næringseiendomsengasjementer]],1,0)),V878,""))</f>
        <v/>
      </c>
      <c r="Z878" s="120" t="str">
        <f>IF(OR(Y878="",Y878=0),"",IF(ISERROR(VLOOKUP(Y878+0,Tabell11[[#All],[SMB rabatt]],1,0)),Y878,""))</f>
        <v/>
      </c>
      <c r="AC878" s="120" t="str">
        <f>IF(OR(AB878="",AB878=0),"",IF(ISERROR(VLOOKUP(AB878+0,Tabell12[[#All],[Størrelsesparameter]],1,0)),AB878,""))</f>
        <v/>
      </c>
    </row>
    <row r="879" spans="3:29" ht="14.5">
      <c r="C879" s="8">
        <v>53100</v>
      </c>
      <c r="Q879" s="120" t="str">
        <f>IF(OR(P879="",P879=0),"",IF(ISERROR(VLOOKUP(P879+0,Tabell3[[#All],[Næringskode]],1,0)),P879,""))</f>
        <v/>
      </c>
      <c r="T879" s="120" t="str">
        <f>IF(OR(S879="",S879=0),"",IF(ISERROR(VLOOKUP(S879+0,Tabell8[[#All],[Hovedtype sikkerhet (kategori 1 – 6)]],1,0)),S879,""))</f>
        <v/>
      </c>
      <c r="W879" s="120" t="str">
        <f>IF(OR(V879="",V879=0),"",IF(ISERROR(VLOOKUP(V879+0,Tabell10[[#All],[Segment næringseiendomsengasjementer]],1,0)),V879,""))</f>
        <v/>
      </c>
      <c r="Z879" s="120" t="str">
        <f>IF(OR(Y879="",Y879=0),"",IF(ISERROR(VLOOKUP(Y879+0,Tabell11[[#All],[SMB rabatt]],1,0)),Y879,""))</f>
        <v/>
      </c>
      <c r="AC879" s="120" t="str">
        <f>IF(OR(AB879="",AB879=0),"",IF(ISERROR(VLOOKUP(AB879+0,Tabell12[[#All],[Størrelsesparameter]],1,0)),AB879,""))</f>
        <v/>
      </c>
    </row>
    <row r="880" spans="3:29" ht="14.5">
      <c r="C880" s="8">
        <v>53200</v>
      </c>
      <c r="Q880" s="120" t="str">
        <f>IF(OR(P880="",P880=0),"",IF(ISERROR(VLOOKUP(P880+0,Tabell3[[#All],[Næringskode]],1,0)),P880,""))</f>
        <v/>
      </c>
      <c r="T880" s="120" t="str">
        <f>IF(OR(S880="",S880=0),"",IF(ISERROR(VLOOKUP(S880+0,Tabell8[[#All],[Hovedtype sikkerhet (kategori 1 – 6)]],1,0)),S880,""))</f>
        <v/>
      </c>
      <c r="W880" s="120" t="str">
        <f>IF(OR(V880="",V880=0),"",IF(ISERROR(VLOOKUP(V880+0,Tabell10[[#All],[Segment næringseiendomsengasjementer]],1,0)),V880,""))</f>
        <v/>
      </c>
      <c r="Z880" s="120" t="str">
        <f>IF(OR(Y880="",Y880=0),"",IF(ISERROR(VLOOKUP(Y880+0,Tabell11[[#All],[SMB rabatt]],1,0)),Y880,""))</f>
        <v/>
      </c>
      <c r="AC880" s="120" t="str">
        <f>IF(OR(AB880="",AB880=0),"",IF(ISERROR(VLOOKUP(AB880+0,Tabell12[[#All],[Størrelsesparameter]],1,0)),AB880,""))</f>
        <v/>
      </c>
    </row>
    <row r="881" spans="3:29" ht="14.5">
      <c r="C881" s="8">
        <v>53200</v>
      </c>
      <c r="Q881" s="120" t="str">
        <f>IF(OR(P881="",P881=0),"",IF(ISERROR(VLOOKUP(P881+0,Tabell3[[#All],[Næringskode]],1,0)),P881,""))</f>
        <v/>
      </c>
      <c r="T881" s="120" t="str">
        <f>IF(OR(S881="",S881=0),"",IF(ISERROR(VLOOKUP(S881+0,Tabell8[[#All],[Hovedtype sikkerhet (kategori 1 – 6)]],1,0)),S881,""))</f>
        <v/>
      </c>
      <c r="W881" s="120" t="str">
        <f>IF(OR(V881="",V881=0),"",IF(ISERROR(VLOOKUP(V881+0,Tabell10[[#All],[Segment næringseiendomsengasjementer]],1,0)),V881,""))</f>
        <v/>
      </c>
      <c r="Z881" s="120" t="str">
        <f>IF(OR(Y881="",Y881=0),"",IF(ISERROR(VLOOKUP(Y881+0,Tabell11[[#All],[SMB rabatt]],1,0)),Y881,""))</f>
        <v/>
      </c>
      <c r="AC881" s="120" t="str">
        <f>IF(OR(AB881="",AB881=0),"",IF(ISERROR(VLOOKUP(AB881+0,Tabell12[[#All],[Størrelsesparameter]],1,0)),AB881,""))</f>
        <v/>
      </c>
    </row>
    <row r="882" spans="3:29" ht="14.5">
      <c r="C882" s="8">
        <v>53300</v>
      </c>
      <c r="Q882" s="120" t="str">
        <f>IF(OR(P882="",P882=0),"",IF(ISERROR(VLOOKUP(P882+0,Tabell3[[#All],[Næringskode]],1,0)),P882,""))</f>
        <v/>
      </c>
      <c r="T882" s="120" t="str">
        <f>IF(OR(S882="",S882=0),"",IF(ISERROR(VLOOKUP(S882+0,Tabell8[[#All],[Hovedtype sikkerhet (kategori 1 – 6)]],1,0)),S882,""))</f>
        <v/>
      </c>
      <c r="W882" s="120" t="str">
        <f>IF(OR(V882="",V882=0),"",IF(ISERROR(VLOOKUP(V882+0,Tabell10[[#All],[Segment næringseiendomsengasjementer]],1,0)),V882,""))</f>
        <v/>
      </c>
      <c r="Z882" s="120" t="str">
        <f>IF(OR(Y882="",Y882=0),"",IF(ISERROR(VLOOKUP(Y882+0,Tabell11[[#All],[SMB rabatt]],1,0)),Y882,""))</f>
        <v/>
      </c>
      <c r="AC882" s="120" t="str">
        <f>IF(OR(AB882="",AB882=0),"",IF(ISERROR(VLOOKUP(AB882+0,Tabell12[[#All],[Størrelsesparameter]],1,0)),AB882,""))</f>
        <v/>
      </c>
    </row>
    <row r="883" spans="3:29" ht="14.5">
      <c r="C883" s="8">
        <v>55100</v>
      </c>
      <c r="Q883" s="120" t="str">
        <f>IF(OR(P883="",P883=0),"",IF(ISERROR(VLOOKUP(P883+0,Tabell3[[#All],[Næringskode]],1,0)),P883,""))</f>
        <v/>
      </c>
      <c r="T883" s="120" t="str">
        <f>IF(OR(S883="",S883=0),"",IF(ISERROR(VLOOKUP(S883+0,Tabell8[[#All],[Hovedtype sikkerhet (kategori 1 – 6)]],1,0)),S883,""))</f>
        <v/>
      </c>
      <c r="W883" s="120" t="str">
        <f>IF(OR(V883="",V883=0),"",IF(ISERROR(VLOOKUP(V883+0,Tabell10[[#All],[Segment næringseiendomsengasjementer]],1,0)),V883,""))</f>
        <v/>
      </c>
      <c r="Z883" s="120" t="str">
        <f>IF(OR(Y883="",Y883=0),"",IF(ISERROR(VLOOKUP(Y883+0,Tabell11[[#All],[SMB rabatt]],1,0)),Y883,""))</f>
        <v/>
      </c>
      <c r="AC883" s="120" t="str">
        <f>IF(OR(AB883="",AB883=0),"",IF(ISERROR(VLOOKUP(AB883+0,Tabell12[[#All],[Størrelsesparameter]],1,0)),AB883,""))</f>
        <v/>
      </c>
    </row>
    <row r="884" spans="3:29" ht="14.5">
      <c r="C884" s="8">
        <v>55100</v>
      </c>
      <c r="Q884" s="120" t="str">
        <f>IF(OR(P884="",P884=0),"",IF(ISERROR(VLOOKUP(P884+0,Tabell3[[#All],[Næringskode]],1,0)),P884,""))</f>
        <v/>
      </c>
      <c r="T884" s="120" t="str">
        <f>IF(OR(S884="",S884=0),"",IF(ISERROR(VLOOKUP(S884+0,Tabell8[[#All],[Hovedtype sikkerhet (kategori 1 – 6)]],1,0)),S884,""))</f>
        <v/>
      </c>
      <c r="W884" s="120" t="str">
        <f>IF(OR(V884="",V884=0),"",IF(ISERROR(VLOOKUP(V884+0,Tabell10[[#All],[Segment næringseiendomsengasjementer]],1,0)),V884,""))</f>
        <v/>
      </c>
      <c r="Z884" s="120" t="str">
        <f>IF(OR(Y884="",Y884=0),"",IF(ISERROR(VLOOKUP(Y884+0,Tabell11[[#All],[SMB rabatt]],1,0)),Y884,""))</f>
        <v/>
      </c>
      <c r="AC884" s="120" t="str">
        <f>IF(OR(AB884="",AB884=0),"",IF(ISERROR(VLOOKUP(AB884+0,Tabell12[[#All],[Størrelsesparameter]],1,0)),AB884,""))</f>
        <v/>
      </c>
    </row>
    <row r="885" spans="3:29" ht="14.5">
      <c r="C885" s="8">
        <v>55200</v>
      </c>
      <c r="Q885" s="120" t="str">
        <f>IF(OR(P885="",P885=0),"",IF(ISERROR(VLOOKUP(P885+0,Tabell3[[#All],[Næringskode]],1,0)),P885,""))</f>
        <v/>
      </c>
      <c r="T885" s="120" t="str">
        <f>IF(OR(S885="",S885=0),"",IF(ISERROR(VLOOKUP(S885+0,Tabell8[[#All],[Hovedtype sikkerhet (kategori 1 – 6)]],1,0)),S885,""))</f>
        <v/>
      </c>
      <c r="W885" s="120" t="str">
        <f>IF(OR(V885="",V885=0),"",IF(ISERROR(VLOOKUP(V885+0,Tabell10[[#All],[Segment næringseiendomsengasjementer]],1,0)),V885,""))</f>
        <v/>
      </c>
      <c r="Z885" s="120" t="str">
        <f>IF(OR(Y885="",Y885=0),"",IF(ISERROR(VLOOKUP(Y885+0,Tabell11[[#All],[SMB rabatt]],1,0)),Y885,""))</f>
        <v/>
      </c>
      <c r="AC885" s="120" t="str">
        <f>IF(OR(AB885="",AB885=0),"",IF(ISERROR(VLOOKUP(AB885+0,Tabell12[[#All],[Størrelsesparameter]],1,0)),AB885,""))</f>
        <v/>
      </c>
    </row>
    <row r="886" spans="3:29" ht="14.5">
      <c r="C886" s="8">
        <v>55200</v>
      </c>
      <c r="Q886" s="120" t="str">
        <f>IF(OR(P886="",P886=0),"",IF(ISERROR(VLOOKUP(P886+0,Tabell3[[#All],[Næringskode]],1,0)),P886,""))</f>
        <v/>
      </c>
      <c r="T886" s="120" t="str">
        <f>IF(OR(S886="",S886=0),"",IF(ISERROR(VLOOKUP(S886+0,Tabell8[[#All],[Hovedtype sikkerhet (kategori 1 – 6)]],1,0)),S886,""))</f>
        <v/>
      </c>
      <c r="W886" s="120" t="str">
        <f>IF(OR(V886="",V886=0),"",IF(ISERROR(VLOOKUP(V886+0,Tabell10[[#All],[Segment næringseiendomsengasjementer]],1,0)),V886,""))</f>
        <v/>
      </c>
      <c r="Z886" s="120" t="str">
        <f>IF(OR(Y886="",Y886=0),"",IF(ISERROR(VLOOKUP(Y886+0,Tabell11[[#All],[SMB rabatt]],1,0)),Y886,""))</f>
        <v/>
      </c>
      <c r="AC886" s="120" t="str">
        <f>IF(OR(AB886="",AB886=0),"",IF(ISERROR(VLOOKUP(AB886+0,Tabell12[[#All],[Størrelsesparameter]],1,0)),AB886,""))</f>
        <v/>
      </c>
    </row>
    <row r="887" spans="3:29" ht="14.5">
      <c r="C887" s="8">
        <v>55300</v>
      </c>
      <c r="Q887" s="120" t="str">
        <f>IF(OR(P887="",P887=0),"",IF(ISERROR(VLOOKUP(P887+0,Tabell3[[#All],[Næringskode]],1,0)),P887,""))</f>
        <v/>
      </c>
      <c r="T887" s="120" t="str">
        <f>IF(OR(S887="",S887=0),"",IF(ISERROR(VLOOKUP(S887+0,Tabell8[[#All],[Hovedtype sikkerhet (kategori 1 – 6)]],1,0)),S887,""))</f>
        <v/>
      </c>
      <c r="W887" s="120" t="str">
        <f>IF(OR(V887="",V887=0),"",IF(ISERROR(VLOOKUP(V887+0,Tabell10[[#All],[Segment næringseiendomsengasjementer]],1,0)),V887,""))</f>
        <v/>
      </c>
      <c r="Z887" s="120" t="str">
        <f>IF(OR(Y887="",Y887=0),"",IF(ISERROR(VLOOKUP(Y887+0,Tabell11[[#All],[SMB rabatt]],1,0)),Y887,""))</f>
        <v/>
      </c>
      <c r="AC887" s="120" t="str">
        <f>IF(OR(AB887="",AB887=0),"",IF(ISERROR(VLOOKUP(AB887+0,Tabell12[[#All],[Størrelsesparameter]],1,0)),AB887,""))</f>
        <v/>
      </c>
    </row>
    <row r="888" spans="3:29" ht="14.5">
      <c r="C888" s="8">
        <v>55400</v>
      </c>
      <c r="Q888" s="120" t="str">
        <f>IF(OR(P888="",P888=0),"",IF(ISERROR(VLOOKUP(P888+0,Tabell3[[#All],[Næringskode]],1,0)),P888,""))</f>
        <v/>
      </c>
      <c r="T888" s="120" t="str">
        <f>IF(OR(S888="",S888=0),"",IF(ISERROR(VLOOKUP(S888+0,Tabell8[[#All],[Hovedtype sikkerhet (kategori 1 – 6)]],1,0)),S888,""))</f>
        <v/>
      </c>
      <c r="W888" s="120" t="str">
        <f>IF(OR(V888="",V888=0),"",IF(ISERROR(VLOOKUP(V888+0,Tabell10[[#All],[Segment næringseiendomsengasjementer]],1,0)),V888,""))</f>
        <v/>
      </c>
      <c r="Z888" s="120" t="str">
        <f>IF(OR(Y888="",Y888=0),"",IF(ISERROR(VLOOKUP(Y888+0,Tabell11[[#All],[SMB rabatt]],1,0)),Y888,""))</f>
        <v/>
      </c>
      <c r="AC888" s="120" t="str">
        <f>IF(OR(AB888="",AB888=0),"",IF(ISERROR(VLOOKUP(AB888+0,Tabell12[[#All],[Størrelsesparameter]],1,0)),AB888,""))</f>
        <v/>
      </c>
    </row>
    <row r="889" spans="3:29" ht="14.5">
      <c r="C889" s="8">
        <v>55400</v>
      </c>
      <c r="Q889" s="120" t="str">
        <f>IF(OR(P889="",P889=0),"",IF(ISERROR(VLOOKUP(P889+0,Tabell3[[#All],[Næringskode]],1,0)),P889,""))</f>
        <v/>
      </c>
      <c r="T889" s="120" t="str">
        <f>IF(OR(S889="",S889=0),"",IF(ISERROR(VLOOKUP(S889+0,Tabell8[[#All],[Hovedtype sikkerhet (kategori 1 – 6)]],1,0)),S889,""))</f>
        <v/>
      </c>
      <c r="W889" s="120" t="str">
        <f>IF(OR(V889="",V889=0),"",IF(ISERROR(VLOOKUP(V889+0,Tabell10[[#All],[Segment næringseiendomsengasjementer]],1,0)),V889,""))</f>
        <v/>
      </c>
      <c r="Z889" s="120" t="str">
        <f>IF(OR(Y889="",Y889=0),"",IF(ISERROR(VLOOKUP(Y889+0,Tabell11[[#All],[SMB rabatt]],1,0)),Y889,""))</f>
        <v/>
      </c>
      <c r="AC889" s="120" t="str">
        <f>IF(OR(AB889="",AB889=0),"",IF(ISERROR(VLOOKUP(AB889+0,Tabell12[[#All],[Størrelsesparameter]],1,0)),AB889,""))</f>
        <v/>
      </c>
    </row>
    <row r="890" spans="3:29" ht="14.5">
      <c r="C890" s="8">
        <v>55900</v>
      </c>
      <c r="Q890" s="120" t="str">
        <f>IF(OR(P890="",P890=0),"",IF(ISERROR(VLOOKUP(P890+0,Tabell3[[#All],[Næringskode]],1,0)),P890,""))</f>
        <v/>
      </c>
      <c r="T890" s="120" t="str">
        <f>IF(OR(S890="",S890=0),"",IF(ISERROR(VLOOKUP(S890+0,Tabell8[[#All],[Hovedtype sikkerhet (kategori 1 – 6)]],1,0)),S890,""))</f>
        <v/>
      </c>
      <c r="W890" s="120" t="str">
        <f>IF(OR(V890="",V890=0),"",IF(ISERROR(VLOOKUP(V890+0,Tabell10[[#All],[Segment næringseiendomsengasjementer]],1,0)),V890,""))</f>
        <v/>
      </c>
      <c r="Z890" s="120" t="str">
        <f>IF(OR(Y890="",Y890=0),"",IF(ISERROR(VLOOKUP(Y890+0,Tabell11[[#All],[SMB rabatt]],1,0)),Y890,""))</f>
        <v/>
      </c>
      <c r="AC890" s="120" t="str">
        <f>IF(OR(AB890="",AB890=0),"",IF(ISERROR(VLOOKUP(AB890+0,Tabell12[[#All],[Størrelsesparameter]],1,0)),AB890,""))</f>
        <v/>
      </c>
    </row>
    <row r="891" spans="3:29" ht="14.5">
      <c r="C891" s="8">
        <v>55900</v>
      </c>
      <c r="Q891" s="120" t="str">
        <f>IF(OR(P891="",P891=0),"",IF(ISERROR(VLOOKUP(P891+0,Tabell3[[#All],[Næringskode]],1,0)),P891,""))</f>
        <v/>
      </c>
      <c r="T891" s="120" t="str">
        <f>IF(OR(S891="",S891=0),"",IF(ISERROR(VLOOKUP(S891+0,Tabell8[[#All],[Hovedtype sikkerhet (kategori 1 – 6)]],1,0)),S891,""))</f>
        <v/>
      </c>
      <c r="W891" s="120" t="str">
        <f>IF(OR(V891="",V891=0),"",IF(ISERROR(VLOOKUP(V891+0,Tabell10[[#All],[Segment næringseiendomsengasjementer]],1,0)),V891,""))</f>
        <v/>
      </c>
      <c r="Z891" s="120" t="str">
        <f>IF(OR(Y891="",Y891=0),"",IF(ISERROR(VLOOKUP(Y891+0,Tabell11[[#All],[SMB rabatt]],1,0)),Y891,""))</f>
        <v/>
      </c>
      <c r="AC891" s="120" t="str">
        <f>IF(OR(AB891="",AB891=0),"",IF(ISERROR(VLOOKUP(AB891+0,Tabell12[[#All],[Størrelsesparameter]],1,0)),AB891,""))</f>
        <v/>
      </c>
    </row>
    <row r="892" spans="3:29" ht="14.5">
      <c r="C892" s="8">
        <v>56110</v>
      </c>
      <c r="Q892" s="120" t="str">
        <f>IF(OR(P892="",P892=0),"",IF(ISERROR(VLOOKUP(P892+0,Tabell3[[#All],[Næringskode]],1,0)),P892,""))</f>
        <v/>
      </c>
      <c r="T892" s="120" t="str">
        <f>IF(OR(S892="",S892=0),"",IF(ISERROR(VLOOKUP(S892+0,Tabell8[[#All],[Hovedtype sikkerhet (kategori 1 – 6)]],1,0)),S892,""))</f>
        <v/>
      </c>
      <c r="W892" s="120" t="str">
        <f>IF(OR(V892="",V892=0),"",IF(ISERROR(VLOOKUP(V892+0,Tabell10[[#All],[Segment næringseiendomsengasjementer]],1,0)),V892,""))</f>
        <v/>
      </c>
      <c r="Z892" s="120" t="str">
        <f>IF(OR(Y892="",Y892=0),"",IF(ISERROR(VLOOKUP(Y892+0,Tabell11[[#All],[SMB rabatt]],1,0)),Y892,""))</f>
        <v/>
      </c>
      <c r="AC892" s="120" t="str">
        <f>IF(OR(AB892="",AB892=0),"",IF(ISERROR(VLOOKUP(AB892+0,Tabell12[[#All],[Størrelsesparameter]],1,0)),AB892,""))</f>
        <v/>
      </c>
    </row>
    <row r="893" spans="3:29" ht="14.5">
      <c r="C893" s="8">
        <v>56110</v>
      </c>
      <c r="Q893" s="120" t="str">
        <f>IF(OR(P893="",P893=0),"",IF(ISERROR(VLOOKUP(P893+0,Tabell3[[#All],[Næringskode]],1,0)),P893,""))</f>
        <v/>
      </c>
      <c r="T893" s="120" t="str">
        <f>IF(OR(S893="",S893=0),"",IF(ISERROR(VLOOKUP(S893+0,Tabell8[[#All],[Hovedtype sikkerhet (kategori 1 – 6)]],1,0)),S893,""))</f>
        <v/>
      </c>
      <c r="W893" s="120" t="str">
        <f>IF(OR(V893="",V893=0),"",IF(ISERROR(VLOOKUP(V893+0,Tabell10[[#All],[Segment næringseiendomsengasjementer]],1,0)),V893,""))</f>
        <v/>
      </c>
      <c r="Z893" s="120" t="str">
        <f>IF(OR(Y893="",Y893=0),"",IF(ISERROR(VLOOKUP(Y893+0,Tabell11[[#All],[SMB rabatt]],1,0)),Y893,""))</f>
        <v/>
      </c>
      <c r="AC893" s="120" t="str">
        <f>IF(OR(AB893="",AB893=0),"",IF(ISERROR(VLOOKUP(AB893+0,Tabell12[[#All],[Størrelsesparameter]],1,0)),AB893,""))</f>
        <v/>
      </c>
    </row>
    <row r="894" spans="3:29" ht="14.5">
      <c r="C894" s="8">
        <v>56120</v>
      </c>
      <c r="Q894" s="120" t="str">
        <f>IF(OR(P894="",P894=0),"",IF(ISERROR(VLOOKUP(P894+0,Tabell3[[#All],[Næringskode]],1,0)),P894,""))</f>
        <v/>
      </c>
      <c r="T894" s="120" t="str">
        <f>IF(OR(S894="",S894=0),"",IF(ISERROR(VLOOKUP(S894+0,Tabell8[[#All],[Hovedtype sikkerhet (kategori 1 – 6)]],1,0)),S894,""))</f>
        <v/>
      </c>
      <c r="W894" s="120" t="str">
        <f>IF(OR(V894="",V894=0),"",IF(ISERROR(VLOOKUP(V894+0,Tabell10[[#All],[Segment næringseiendomsengasjementer]],1,0)),V894,""))</f>
        <v/>
      </c>
      <c r="Z894" s="120" t="str">
        <f>IF(OR(Y894="",Y894=0),"",IF(ISERROR(VLOOKUP(Y894+0,Tabell11[[#All],[SMB rabatt]],1,0)),Y894,""))</f>
        <v/>
      </c>
      <c r="AC894" s="120" t="str">
        <f>IF(OR(AB894="",AB894=0),"",IF(ISERROR(VLOOKUP(AB894+0,Tabell12[[#All],[Størrelsesparameter]],1,0)),AB894,""))</f>
        <v/>
      </c>
    </row>
    <row r="895" spans="3:29" ht="14.5">
      <c r="C895" s="8">
        <v>56210</v>
      </c>
      <c r="Q895" s="120" t="str">
        <f>IF(OR(P895="",P895=0),"",IF(ISERROR(VLOOKUP(P895+0,Tabell3[[#All],[Næringskode]],1,0)),P895,""))</f>
        <v/>
      </c>
      <c r="T895" s="120" t="str">
        <f>IF(OR(S895="",S895=0),"",IF(ISERROR(VLOOKUP(S895+0,Tabell8[[#All],[Hovedtype sikkerhet (kategori 1 – 6)]],1,0)),S895,""))</f>
        <v/>
      </c>
      <c r="W895" s="120" t="str">
        <f>IF(OR(V895="",V895=0),"",IF(ISERROR(VLOOKUP(V895+0,Tabell10[[#All],[Segment næringseiendomsengasjementer]],1,0)),V895,""))</f>
        <v/>
      </c>
      <c r="Z895" s="120" t="str">
        <f>IF(OR(Y895="",Y895=0),"",IF(ISERROR(VLOOKUP(Y895+0,Tabell11[[#All],[SMB rabatt]],1,0)),Y895,""))</f>
        <v/>
      </c>
      <c r="AC895" s="120" t="str">
        <f>IF(OR(AB895="",AB895=0),"",IF(ISERROR(VLOOKUP(AB895+0,Tabell12[[#All],[Størrelsesparameter]],1,0)),AB895,""))</f>
        <v/>
      </c>
    </row>
    <row r="896" spans="3:29" ht="14.5">
      <c r="C896" s="8">
        <v>56220</v>
      </c>
      <c r="Q896" s="120" t="str">
        <f>IF(OR(P896="",P896=0),"",IF(ISERROR(VLOOKUP(P896+0,Tabell3[[#All],[Næringskode]],1,0)),P896,""))</f>
        <v/>
      </c>
      <c r="T896" s="120" t="str">
        <f>IF(OR(S896="",S896=0),"",IF(ISERROR(VLOOKUP(S896+0,Tabell8[[#All],[Hovedtype sikkerhet (kategori 1 – 6)]],1,0)),S896,""))</f>
        <v/>
      </c>
      <c r="W896" s="120" t="str">
        <f>IF(OR(V896="",V896=0),"",IF(ISERROR(VLOOKUP(V896+0,Tabell10[[#All],[Segment næringseiendomsengasjementer]],1,0)),V896,""))</f>
        <v/>
      </c>
      <c r="Z896" s="120" t="str">
        <f>IF(OR(Y896="",Y896=0),"",IF(ISERROR(VLOOKUP(Y896+0,Tabell11[[#All],[SMB rabatt]],1,0)),Y896,""))</f>
        <v/>
      </c>
      <c r="AC896" s="120" t="str">
        <f>IF(OR(AB896="",AB896=0),"",IF(ISERROR(VLOOKUP(AB896+0,Tabell12[[#All],[Størrelsesparameter]],1,0)),AB896,""))</f>
        <v/>
      </c>
    </row>
    <row r="897" spans="3:29" ht="14.5">
      <c r="C897" s="8">
        <v>56300</v>
      </c>
      <c r="Q897" s="120" t="str">
        <f>IF(OR(P897="",P897=0),"",IF(ISERROR(VLOOKUP(P897+0,Tabell3[[#All],[Næringskode]],1,0)),P897,""))</f>
        <v/>
      </c>
      <c r="T897" s="120" t="str">
        <f>IF(OR(S897="",S897=0),"",IF(ISERROR(VLOOKUP(S897+0,Tabell8[[#All],[Hovedtype sikkerhet (kategori 1 – 6)]],1,0)),S897,""))</f>
        <v/>
      </c>
      <c r="W897" s="120" t="str">
        <f>IF(OR(V897="",V897=0),"",IF(ISERROR(VLOOKUP(V897+0,Tabell10[[#All],[Segment næringseiendomsengasjementer]],1,0)),V897,""))</f>
        <v/>
      </c>
      <c r="Z897" s="120" t="str">
        <f>IF(OR(Y897="",Y897=0),"",IF(ISERROR(VLOOKUP(Y897+0,Tabell11[[#All],[SMB rabatt]],1,0)),Y897,""))</f>
        <v/>
      </c>
      <c r="AC897" s="120" t="str">
        <f>IF(OR(AB897="",AB897=0),"",IF(ISERROR(VLOOKUP(AB897+0,Tabell12[[#All],[Størrelsesparameter]],1,0)),AB897,""))</f>
        <v/>
      </c>
    </row>
    <row r="898" spans="3:29" ht="14.5">
      <c r="C898" s="8">
        <v>56300</v>
      </c>
      <c r="Q898" s="120" t="str">
        <f>IF(OR(P898="",P898=0),"",IF(ISERROR(VLOOKUP(P898+0,Tabell3[[#All],[Næringskode]],1,0)),P898,""))</f>
        <v/>
      </c>
      <c r="T898" s="120" t="str">
        <f>IF(OR(S898="",S898=0),"",IF(ISERROR(VLOOKUP(S898+0,Tabell8[[#All],[Hovedtype sikkerhet (kategori 1 – 6)]],1,0)),S898,""))</f>
        <v/>
      </c>
      <c r="W898" s="120" t="str">
        <f>IF(OR(V898="",V898=0),"",IF(ISERROR(VLOOKUP(V898+0,Tabell10[[#All],[Segment næringseiendomsengasjementer]],1,0)),V898,""))</f>
        <v/>
      </c>
      <c r="Z898" s="120" t="str">
        <f>IF(OR(Y898="",Y898=0),"",IF(ISERROR(VLOOKUP(Y898+0,Tabell11[[#All],[SMB rabatt]],1,0)),Y898,""))</f>
        <v/>
      </c>
      <c r="AC898" s="120" t="str">
        <f>IF(OR(AB898="",AB898=0),"",IF(ISERROR(VLOOKUP(AB898+0,Tabell12[[#All],[Størrelsesparameter]],1,0)),AB898,""))</f>
        <v/>
      </c>
    </row>
    <row r="899" spans="3:29" ht="14.5">
      <c r="C899" s="8">
        <v>56400</v>
      </c>
      <c r="Q899" s="120" t="str">
        <f>IF(OR(P899="",P899=0),"",IF(ISERROR(VLOOKUP(P899+0,Tabell3[[#All],[Næringskode]],1,0)),P899,""))</f>
        <v/>
      </c>
      <c r="T899" s="120" t="str">
        <f>IF(OR(S899="",S899=0),"",IF(ISERROR(VLOOKUP(S899+0,Tabell8[[#All],[Hovedtype sikkerhet (kategori 1 – 6)]],1,0)),S899,""))</f>
        <v/>
      </c>
      <c r="W899" s="120" t="str">
        <f>IF(OR(V899="",V899=0),"",IF(ISERROR(VLOOKUP(V899+0,Tabell10[[#All],[Segment næringseiendomsengasjementer]],1,0)),V899,""))</f>
        <v/>
      </c>
      <c r="Z899" s="120" t="str">
        <f>IF(OR(Y899="",Y899=0),"",IF(ISERROR(VLOOKUP(Y899+0,Tabell11[[#All],[SMB rabatt]],1,0)),Y899,""))</f>
        <v/>
      </c>
      <c r="AC899" s="120" t="str">
        <f>IF(OR(AB899="",AB899=0),"",IF(ISERROR(VLOOKUP(AB899+0,Tabell12[[#All],[Størrelsesparameter]],1,0)),AB899,""))</f>
        <v/>
      </c>
    </row>
    <row r="900" spans="3:29" ht="14.5">
      <c r="C900" s="8">
        <v>56400</v>
      </c>
      <c r="Q900" s="120" t="str">
        <f>IF(OR(P900="",P900=0),"",IF(ISERROR(VLOOKUP(P900+0,Tabell3[[#All],[Næringskode]],1,0)),P900,""))</f>
        <v/>
      </c>
      <c r="T900" s="120" t="str">
        <f>IF(OR(S900="",S900=0),"",IF(ISERROR(VLOOKUP(S900+0,Tabell8[[#All],[Hovedtype sikkerhet (kategori 1 – 6)]],1,0)),S900,""))</f>
        <v/>
      </c>
      <c r="W900" s="120" t="str">
        <f>IF(OR(V900="",V900=0),"",IF(ISERROR(VLOOKUP(V900+0,Tabell10[[#All],[Segment næringseiendomsengasjementer]],1,0)),V900,""))</f>
        <v/>
      </c>
      <c r="Z900" s="120" t="str">
        <f>IF(OR(Y900="",Y900=0),"",IF(ISERROR(VLOOKUP(Y900+0,Tabell11[[#All],[SMB rabatt]],1,0)),Y900,""))</f>
        <v/>
      </c>
      <c r="AC900" s="120" t="str">
        <f>IF(OR(AB900="",AB900=0),"",IF(ISERROR(VLOOKUP(AB900+0,Tabell12[[#All],[Størrelsesparameter]],1,0)),AB900,""))</f>
        <v/>
      </c>
    </row>
    <row r="901" spans="3:29" ht="14.5">
      <c r="C901" s="8">
        <v>56400</v>
      </c>
      <c r="Q901" s="120" t="str">
        <f>IF(OR(P901="",P901=0),"",IF(ISERROR(VLOOKUP(P901+0,Tabell3[[#All],[Næringskode]],1,0)),P901,""))</f>
        <v/>
      </c>
      <c r="T901" s="120" t="str">
        <f>IF(OR(S901="",S901=0),"",IF(ISERROR(VLOOKUP(S901+0,Tabell8[[#All],[Hovedtype sikkerhet (kategori 1 – 6)]],1,0)),S901,""))</f>
        <v/>
      </c>
      <c r="W901" s="120" t="str">
        <f>IF(OR(V901="",V901=0),"",IF(ISERROR(VLOOKUP(V901+0,Tabell10[[#All],[Segment næringseiendomsengasjementer]],1,0)),V901,""))</f>
        <v/>
      </c>
      <c r="Z901" s="120" t="str">
        <f>IF(OR(Y901="",Y901=0),"",IF(ISERROR(VLOOKUP(Y901+0,Tabell11[[#All],[SMB rabatt]],1,0)),Y901,""))</f>
        <v/>
      </c>
      <c r="AC901" s="120" t="str">
        <f>IF(OR(AB901="",AB901=0),"",IF(ISERROR(VLOOKUP(AB901+0,Tabell12[[#All],[Størrelsesparameter]],1,0)),AB901,""))</f>
        <v/>
      </c>
    </row>
    <row r="902" spans="3:29" ht="14.5">
      <c r="C902" s="8">
        <v>58110</v>
      </c>
      <c r="Q902" s="120" t="str">
        <f>IF(OR(P902="",P902=0),"",IF(ISERROR(VLOOKUP(P902+0,Tabell3[[#All],[Næringskode]],1,0)),P902,""))</f>
        <v/>
      </c>
      <c r="T902" s="120" t="str">
        <f>IF(OR(S902="",S902=0),"",IF(ISERROR(VLOOKUP(S902+0,Tabell8[[#All],[Hovedtype sikkerhet (kategori 1 – 6)]],1,0)),S902,""))</f>
        <v/>
      </c>
      <c r="W902" s="120" t="str">
        <f>IF(OR(V902="",V902=0),"",IF(ISERROR(VLOOKUP(V902+0,Tabell10[[#All],[Segment næringseiendomsengasjementer]],1,0)),V902,""))</f>
        <v/>
      </c>
      <c r="Z902" s="120" t="str">
        <f>IF(OR(Y902="",Y902=0),"",IF(ISERROR(VLOOKUP(Y902+0,Tabell11[[#All],[SMB rabatt]],1,0)),Y902,""))</f>
        <v/>
      </c>
      <c r="AC902" s="120" t="str">
        <f>IF(OR(AB902="",AB902=0),"",IF(ISERROR(VLOOKUP(AB902+0,Tabell12[[#All],[Størrelsesparameter]],1,0)),AB902,""))</f>
        <v/>
      </c>
    </row>
    <row r="903" spans="3:29" ht="14.5">
      <c r="C903" s="8">
        <v>58120</v>
      </c>
      <c r="Q903" s="120" t="str">
        <f>IF(OR(P903="",P903=0),"",IF(ISERROR(VLOOKUP(P903+0,Tabell3[[#All],[Næringskode]],1,0)),P903,""))</f>
        <v/>
      </c>
      <c r="T903" s="120" t="str">
        <f>IF(OR(S903="",S903=0),"",IF(ISERROR(VLOOKUP(S903+0,Tabell8[[#All],[Hovedtype sikkerhet (kategori 1 – 6)]],1,0)),S903,""))</f>
        <v/>
      </c>
      <c r="W903" s="120" t="str">
        <f>IF(OR(V903="",V903=0),"",IF(ISERROR(VLOOKUP(V903+0,Tabell10[[#All],[Segment næringseiendomsengasjementer]],1,0)),V903,""))</f>
        <v/>
      </c>
      <c r="Z903" s="120" t="str">
        <f>IF(OR(Y903="",Y903=0),"",IF(ISERROR(VLOOKUP(Y903+0,Tabell11[[#All],[SMB rabatt]],1,0)),Y903,""))</f>
        <v/>
      </c>
      <c r="AC903" s="120" t="str">
        <f>IF(OR(AB903="",AB903=0),"",IF(ISERROR(VLOOKUP(AB903+0,Tabell12[[#All],[Størrelsesparameter]],1,0)),AB903,""))</f>
        <v/>
      </c>
    </row>
    <row r="904" spans="3:29" ht="14.5">
      <c r="C904" s="8">
        <v>58130</v>
      </c>
      <c r="Q904" s="120" t="str">
        <f>IF(OR(P904="",P904=0),"",IF(ISERROR(VLOOKUP(P904+0,Tabell3[[#All],[Næringskode]],1,0)),P904,""))</f>
        <v/>
      </c>
      <c r="T904" s="120" t="str">
        <f>IF(OR(S904="",S904=0),"",IF(ISERROR(VLOOKUP(S904+0,Tabell8[[#All],[Hovedtype sikkerhet (kategori 1 – 6)]],1,0)),S904,""))</f>
        <v/>
      </c>
      <c r="W904" s="120" t="str">
        <f>IF(OR(V904="",V904=0),"",IF(ISERROR(VLOOKUP(V904+0,Tabell10[[#All],[Segment næringseiendomsengasjementer]],1,0)),V904,""))</f>
        <v/>
      </c>
      <c r="Z904" s="120" t="str">
        <f>IF(OR(Y904="",Y904=0),"",IF(ISERROR(VLOOKUP(Y904+0,Tabell11[[#All],[SMB rabatt]],1,0)),Y904,""))</f>
        <v/>
      </c>
      <c r="AC904" s="120" t="str">
        <f>IF(OR(AB904="",AB904=0),"",IF(ISERROR(VLOOKUP(AB904+0,Tabell12[[#All],[Størrelsesparameter]],1,0)),AB904,""))</f>
        <v/>
      </c>
    </row>
    <row r="905" spans="3:29" ht="14.5">
      <c r="C905" s="8">
        <v>58190</v>
      </c>
      <c r="Q905" s="120" t="str">
        <f>IF(OR(P905="",P905=0),"",IF(ISERROR(VLOOKUP(P905+0,Tabell3[[#All],[Næringskode]],1,0)),P905,""))</f>
        <v/>
      </c>
      <c r="T905" s="120" t="str">
        <f>IF(OR(S905="",S905=0),"",IF(ISERROR(VLOOKUP(S905+0,Tabell8[[#All],[Hovedtype sikkerhet (kategori 1 – 6)]],1,0)),S905,""))</f>
        <v/>
      </c>
      <c r="W905" s="120" t="str">
        <f>IF(OR(V905="",V905=0),"",IF(ISERROR(VLOOKUP(V905+0,Tabell10[[#All],[Segment næringseiendomsengasjementer]],1,0)),V905,""))</f>
        <v/>
      </c>
      <c r="Z905" s="120" t="str">
        <f>IF(OR(Y905="",Y905=0),"",IF(ISERROR(VLOOKUP(Y905+0,Tabell11[[#All],[SMB rabatt]],1,0)),Y905,""))</f>
        <v/>
      </c>
      <c r="AC905" s="120" t="str">
        <f>IF(OR(AB905="",AB905=0),"",IF(ISERROR(VLOOKUP(AB905+0,Tabell12[[#All],[Størrelsesparameter]],1,0)),AB905,""))</f>
        <v/>
      </c>
    </row>
    <row r="906" spans="3:29" ht="14.5">
      <c r="C906" s="8">
        <v>58190</v>
      </c>
      <c r="Q906" s="120" t="str">
        <f>IF(OR(P906="",P906=0),"",IF(ISERROR(VLOOKUP(P906+0,Tabell3[[#All],[Næringskode]],1,0)),P906,""))</f>
        <v/>
      </c>
      <c r="T906" s="120" t="str">
        <f>IF(OR(S906="",S906=0),"",IF(ISERROR(VLOOKUP(S906+0,Tabell8[[#All],[Hovedtype sikkerhet (kategori 1 – 6)]],1,0)),S906,""))</f>
        <v/>
      </c>
      <c r="W906" s="120" t="str">
        <f>IF(OR(V906="",V906=0),"",IF(ISERROR(VLOOKUP(V906+0,Tabell10[[#All],[Segment næringseiendomsengasjementer]],1,0)),V906,""))</f>
        <v/>
      </c>
      <c r="Z906" s="120" t="str">
        <f>IF(OR(Y906="",Y906=0),"",IF(ISERROR(VLOOKUP(Y906+0,Tabell11[[#All],[SMB rabatt]],1,0)),Y906,""))</f>
        <v/>
      </c>
      <c r="AC906" s="120" t="str">
        <f>IF(OR(AB906="",AB906=0),"",IF(ISERROR(VLOOKUP(AB906+0,Tabell12[[#All],[Størrelsesparameter]],1,0)),AB906,""))</f>
        <v/>
      </c>
    </row>
    <row r="907" spans="3:29" ht="14.5">
      <c r="C907" s="8">
        <v>58210</v>
      </c>
      <c r="Q907" s="120" t="str">
        <f>IF(OR(P907="",P907=0),"",IF(ISERROR(VLOOKUP(P907+0,Tabell3[[#All],[Næringskode]],1,0)),P907,""))</f>
        <v/>
      </c>
      <c r="T907" s="120" t="str">
        <f>IF(OR(S907="",S907=0),"",IF(ISERROR(VLOOKUP(S907+0,Tabell8[[#All],[Hovedtype sikkerhet (kategori 1 – 6)]],1,0)),S907,""))</f>
        <v/>
      </c>
      <c r="W907" s="120" t="str">
        <f>IF(OR(V907="",V907=0),"",IF(ISERROR(VLOOKUP(V907+0,Tabell10[[#All],[Segment næringseiendomsengasjementer]],1,0)),V907,""))</f>
        <v/>
      </c>
      <c r="Z907" s="120" t="str">
        <f>IF(OR(Y907="",Y907=0),"",IF(ISERROR(VLOOKUP(Y907+0,Tabell11[[#All],[SMB rabatt]],1,0)),Y907,""))</f>
        <v/>
      </c>
      <c r="AC907" s="120" t="str">
        <f>IF(OR(AB907="",AB907=0),"",IF(ISERROR(VLOOKUP(AB907+0,Tabell12[[#All],[Størrelsesparameter]],1,0)),AB907,""))</f>
        <v/>
      </c>
    </row>
    <row r="908" spans="3:29" ht="14.5">
      <c r="C908" s="8">
        <v>58290</v>
      </c>
      <c r="Q908" s="120" t="str">
        <f>IF(OR(P908="",P908=0),"",IF(ISERROR(VLOOKUP(P908+0,Tabell3[[#All],[Næringskode]],1,0)),P908,""))</f>
        <v/>
      </c>
      <c r="T908" s="120" t="str">
        <f>IF(OR(S908="",S908=0),"",IF(ISERROR(VLOOKUP(S908+0,Tabell8[[#All],[Hovedtype sikkerhet (kategori 1 – 6)]],1,0)),S908,""))</f>
        <v/>
      </c>
      <c r="W908" s="120" t="str">
        <f>IF(OR(V908="",V908=0),"",IF(ISERROR(VLOOKUP(V908+0,Tabell10[[#All],[Segment næringseiendomsengasjementer]],1,0)),V908,""))</f>
        <v/>
      </c>
      <c r="Z908" s="120" t="str">
        <f>IF(OR(Y908="",Y908=0),"",IF(ISERROR(VLOOKUP(Y908+0,Tabell11[[#All],[SMB rabatt]],1,0)),Y908,""))</f>
        <v/>
      </c>
      <c r="AC908" s="120" t="str">
        <f>IF(OR(AB908="",AB908=0),"",IF(ISERROR(VLOOKUP(AB908+0,Tabell12[[#All],[Størrelsesparameter]],1,0)),AB908,""))</f>
        <v/>
      </c>
    </row>
    <row r="909" spans="3:29" ht="14.5">
      <c r="C909" s="8">
        <v>59110</v>
      </c>
      <c r="Q909" s="120" t="str">
        <f>IF(OR(P909="",P909=0),"",IF(ISERROR(VLOOKUP(P909+0,Tabell3[[#All],[Næringskode]],1,0)),P909,""))</f>
        <v/>
      </c>
      <c r="T909" s="120" t="str">
        <f>IF(OR(S909="",S909=0),"",IF(ISERROR(VLOOKUP(S909+0,Tabell8[[#All],[Hovedtype sikkerhet (kategori 1 – 6)]],1,0)),S909,""))</f>
        <v/>
      </c>
      <c r="W909" s="120" t="str">
        <f>IF(OR(V909="",V909=0),"",IF(ISERROR(VLOOKUP(V909+0,Tabell10[[#All],[Segment næringseiendomsengasjementer]],1,0)),V909,""))</f>
        <v/>
      </c>
      <c r="Z909" s="120" t="str">
        <f>IF(OR(Y909="",Y909=0),"",IF(ISERROR(VLOOKUP(Y909+0,Tabell11[[#All],[SMB rabatt]],1,0)),Y909,""))</f>
        <v/>
      </c>
      <c r="AC909" s="120" t="str">
        <f>IF(OR(AB909="",AB909=0),"",IF(ISERROR(VLOOKUP(AB909+0,Tabell12[[#All],[Størrelsesparameter]],1,0)),AB909,""))</f>
        <v/>
      </c>
    </row>
    <row r="910" spans="3:29" ht="14.5">
      <c r="C910" s="8">
        <v>59120</v>
      </c>
      <c r="Q910" s="120" t="str">
        <f>IF(OR(P910="",P910=0),"",IF(ISERROR(VLOOKUP(P910+0,Tabell3[[#All],[Næringskode]],1,0)),P910,""))</f>
        <v/>
      </c>
      <c r="T910" s="120" t="str">
        <f>IF(OR(S910="",S910=0),"",IF(ISERROR(VLOOKUP(S910+0,Tabell8[[#All],[Hovedtype sikkerhet (kategori 1 – 6)]],1,0)),S910,""))</f>
        <v/>
      </c>
      <c r="W910" s="120" t="str">
        <f>IF(OR(V910="",V910=0),"",IF(ISERROR(VLOOKUP(V910+0,Tabell10[[#All],[Segment næringseiendomsengasjementer]],1,0)),V910,""))</f>
        <v/>
      </c>
      <c r="Z910" s="120" t="str">
        <f>IF(OR(Y910="",Y910=0),"",IF(ISERROR(VLOOKUP(Y910+0,Tabell11[[#All],[SMB rabatt]],1,0)),Y910,""))</f>
        <v/>
      </c>
      <c r="AC910" s="120" t="str">
        <f>IF(OR(AB910="",AB910=0),"",IF(ISERROR(VLOOKUP(AB910+0,Tabell12[[#All],[Størrelsesparameter]],1,0)),AB910,""))</f>
        <v/>
      </c>
    </row>
    <row r="911" spans="3:29" ht="14.5">
      <c r="C911" s="8">
        <v>59130</v>
      </c>
      <c r="Q911" s="120" t="str">
        <f>IF(OR(P911="",P911=0),"",IF(ISERROR(VLOOKUP(P911+0,Tabell3[[#All],[Næringskode]],1,0)),P911,""))</f>
        <v/>
      </c>
      <c r="T911" s="120" t="str">
        <f>IF(OR(S911="",S911=0),"",IF(ISERROR(VLOOKUP(S911+0,Tabell8[[#All],[Hovedtype sikkerhet (kategori 1 – 6)]],1,0)),S911,""))</f>
        <v/>
      </c>
      <c r="W911" s="120" t="str">
        <f>IF(OR(V911="",V911=0),"",IF(ISERROR(VLOOKUP(V911+0,Tabell10[[#All],[Segment næringseiendomsengasjementer]],1,0)),V911,""))</f>
        <v/>
      </c>
      <c r="Z911" s="120" t="str">
        <f>IF(OR(Y911="",Y911=0),"",IF(ISERROR(VLOOKUP(Y911+0,Tabell11[[#All],[SMB rabatt]],1,0)),Y911,""))</f>
        <v/>
      </c>
      <c r="AC911" s="120" t="str">
        <f>IF(OR(AB911="",AB911=0),"",IF(ISERROR(VLOOKUP(AB911+0,Tabell12[[#All],[Størrelsesparameter]],1,0)),AB911,""))</f>
        <v/>
      </c>
    </row>
    <row r="912" spans="3:29" ht="14.5">
      <c r="C912" s="8">
        <v>59140</v>
      </c>
      <c r="Q912" s="120" t="str">
        <f>IF(OR(P912="",P912=0),"",IF(ISERROR(VLOOKUP(P912+0,Tabell3[[#All],[Næringskode]],1,0)),P912,""))</f>
        <v/>
      </c>
      <c r="T912" s="120" t="str">
        <f>IF(OR(S912="",S912=0),"",IF(ISERROR(VLOOKUP(S912+0,Tabell8[[#All],[Hovedtype sikkerhet (kategori 1 – 6)]],1,0)),S912,""))</f>
        <v/>
      </c>
      <c r="W912" s="120" t="str">
        <f>IF(OR(V912="",V912=0),"",IF(ISERROR(VLOOKUP(V912+0,Tabell10[[#All],[Segment næringseiendomsengasjementer]],1,0)),V912,""))</f>
        <v/>
      </c>
      <c r="Z912" s="120" t="str">
        <f>IF(OR(Y912="",Y912=0),"",IF(ISERROR(VLOOKUP(Y912+0,Tabell11[[#All],[SMB rabatt]],1,0)),Y912,""))</f>
        <v/>
      </c>
      <c r="AC912" s="120" t="str">
        <f>IF(OR(AB912="",AB912=0),"",IF(ISERROR(VLOOKUP(AB912+0,Tabell12[[#All],[Størrelsesparameter]],1,0)),AB912,""))</f>
        <v/>
      </c>
    </row>
    <row r="913" spans="3:29" ht="14.5">
      <c r="C913" s="8">
        <v>59200</v>
      </c>
      <c r="Q913" s="120" t="str">
        <f>IF(OR(P913="",P913=0),"",IF(ISERROR(VLOOKUP(P913+0,Tabell3[[#All],[Næringskode]],1,0)),P913,""))</f>
        <v/>
      </c>
      <c r="T913" s="120" t="str">
        <f>IF(OR(S913="",S913=0),"",IF(ISERROR(VLOOKUP(S913+0,Tabell8[[#All],[Hovedtype sikkerhet (kategori 1 – 6)]],1,0)),S913,""))</f>
        <v/>
      </c>
      <c r="W913" s="120" t="str">
        <f>IF(OR(V913="",V913=0),"",IF(ISERROR(VLOOKUP(V913+0,Tabell10[[#All],[Segment næringseiendomsengasjementer]],1,0)),V913,""))</f>
        <v/>
      </c>
      <c r="Z913" s="120" t="str">
        <f>IF(OR(Y913="",Y913=0),"",IF(ISERROR(VLOOKUP(Y913+0,Tabell11[[#All],[SMB rabatt]],1,0)),Y913,""))</f>
        <v/>
      </c>
      <c r="AC913" s="120" t="str">
        <f>IF(OR(AB913="",AB913=0),"",IF(ISERROR(VLOOKUP(AB913+0,Tabell12[[#All],[Størrelsesparameter]],1,0)),AB913,""))</f>
        <v/>
      </c>
    </row>
    <row r="914" spans="3:29" ht="14.5">
      <c r="C914" s="8">
        <v>60100</v>
      </c>
      <c r="Q914" s="120" t="str">
        <f>IF(OR(P914="",P914=0),"",IF(ISERROR(VLOOKUP(P914+0,Tabell3[[#All],[Næringskode]],1,0)),P914,""))</f>
        <v/>
      </c>
      <c r="T914" s="120" t="str">
        <f>IF(OR(S914="",S914=0),"",IF(ISERROR(VLOOKUP(S914+0,Tabell8[[#All],[Hovedtype sikkerhet (kategori 1 – 6)]],1,0)),S914,""))</f>
        <v/>
      </c>
      <c r="W914" s="120" t="str">
        <f>IF(OR(V914="",V914=0),"",IF(ISERROR(VLOOKUP(V914+0,Tabell10[[#All],[Segment næringseiendomsengasjementer]],1,0)),V914,""))</f>
        <v/>
      </c>
      <c r="Z914" s="120" t="str">
        <f>IF(OR(Y914="",Y914=0),"",IF(ISERROR(VLOOKUP(Y914+0,Tabell11[[#All],[SMB rabatt]],1,0)),Y914,""))</f>
        <v/>
      </c>
      <c r="AC914" s="120" t="str">
        <f>IF(OR(AB914="",AB914=0),"",IF(ISERROR(VLOOKUP(AB914+0,Tabell12[[#All],[Størrelsesparameter]],1,0)),AB914,""))</f>
        <v/>
      </c>
    </row>
    <row r="915" spans="3:29" ht="14.5">
      <c r="C915" s="8">
        <v>60200</v>
      </c>
      <c r="Q915" s="120" t="str">
        <f>IF(OR(P915="",P915=0),"",IF(ISERROR(VLOOKUP(P915+0,Tabell3[[#All],[Næringskode]],1,0)),P915,""))</f>
        <v/>
      </c>
      <c r="T915" s="120" t="str">
        <f>IF(OR(S915="",S915=0),"",IF(ISERROR(VLOOKUP(S915+0,Tabell8[[#All],[Hovedtype sikkerhet (kategori 1 – 6)]],1,0)),S915,""))</f>
        <v/>
      </c>
      <c r="W915" s="120" t="str">
        <f>IF(OR(V915="",V915=0),"",IF(ISERROR(VLOOKUP(V915+0,Tabell10[[#All],[Segment næringseiendomsengasjementer]],1,0)),V915,""))</f>
        <v/>
      </c>
      <c r="Z915" s="120" t="str">
        <f>IF(OR(Y915="",Y915=0),"",IF(ISERROR(VLOOKUP(Y915+0,Tabell11[[#All],[SMB rabatt]],1,0)),Y915,""))</f>
        <v/>
      </c>
      <c r="AC915" s="120" t="str">
        <f>IF(OR(AB915="",AB915=0),"",IF(ISERROR(VLOOKUP(AB915+0,Tabell12[[#All],[Størrelsesparameter]],1,0)),AB915,""))</f>
        <v/>
      </c>
    </row>
    <row r="916" spans="3:29" ht="14.5">
      <c r="C916" s="8">
        <v>60200</v>
      </c>
      <c r="Q916" s="120" t="str">
        <f>IF(OR(P916="",P916=0),"",IF(ISERROR(VLOOKUP(P916+0,Tabell3[[#All],[Næringskode]],1,0)),P916,""))</f>
        <v/>
      </c>
      <c r="T916" s="120" t="str">
        <f>IF(OR(S916="",S916=0),"",IF(ISERROR(VLOOKUP(S916+0,Tabell8[[#All],[Hovedtype sikkerhet (kategori 1 – 6)]],1,0)),S916,""))</f>
        <v/>
      </c>
      <c r="W916" s="120" t="str">
        <f>IF(OR(V916="",V916=0),"",IF(ISERROR(VLOOKUP(V916+0,Tabell10[[#All],[Segment næringseiendomsengasjementer]],1,0)),V916,""))</f>
        <v/>
      </c>
      <c r="Z916" s="120" t="str">
        <f>IF(OR(Y916="",Y916=0),"",IF(ISERROR(VLOOKUP(Y916+0,Tabell11[[#All],[SMB rabatt]],1,0)),Y916,""))</f>
        <v/>
      </c>
      <c r="AC916" s="120" t="str">
        <f>IF(OR(AB916="",AB916=0),"",IF(ISERROR(VLOOKUP(AB916+0,Tabell12[[#All],[Størrelsesparameter]],1,0)),AB916,""))</f>
        <v/>
      </c>
    </row>
    <row r="917" spans="3:29" ht="14.5">
      <c r="C917" s="8">
        <v>60310</v>
      </c>
      <c r="Q917" s="120" t="str">
        <f>IF(OR(P917="",P917=0),"",IF(ISERROR(VLOOKUP(P917+0,Tabell3[[#All],[Næringskode]],1,0)),P917,""))</f>
        <v/>
      </c>
      <c r="T917" s="120" t="str">
        <f>IF(OR(S917="",S917=0),"",IF(ISERROR(VLOOKUP(S917+0,Tabell8[[#All],[Hovedtype sikkerhet (kategori 1 – 6)]],1,0)),S917,""))</f>
        <v/>
      </c>
      <c r="W917" s="120" t="str">
        <f>IF(OR(V917="",V917=0),"",IF(ISERROR(VLOOKUP(V917+0,Tabell10[[#All],[Segment næringseiendomsengasjementer]],1,0)),V917,""))</f>
        <v/>
      </c>
      <c r="Z917" s="120" t="str">
        <f>IF(OR(Y917="",Y917=0),"",IF(ISERROR(VLOOKUP(Y917+0,Tabell11[[#All],[SMB rabatt]],1,0)),Y917,""))</f>
        <v/>
      </c>
      <c r="AC917" s="120" t="str">
        <f>IF(OR(AB917="",AB917=0),"",IF(ISERROR(VLOOKUP(AB917+0,Tabell12[[#All],[Størrelsesparameter]],1,0)),AB917,""))</f>
        <v/>
      </c>
    </row>
    <row r="918" spans="3:29" ht="14.5">
      <c r="C918" s="8">
        <v>60390</v>
      </c>
      <c r="Q918" s="120" t="str">
        <f>IF(OR(P918="",P918=0),"",IF(ISERROR(VLOOKUP(P918+0,Tabell3[[#All],[Næringskode]],1,0)),P918,""))</f>
        <v/>
      </c>
      <c r="T918" s="120" t="str">
        <f>IF(OR(S918="",S918=0),"",IF(ISERROR(VLOOKUP(S918+0,Tabell8[[#All],[Hovedtype sikkerhet (kategori 1 – 6)]],1,0)),S918,""))</f>
        <v/>
      </c>
      <c r="W918" s="120" t="str">
        <f>IF(OR(V918="",V918=0),"",IF(ISERROR(VLOOKUP(V918+0,Tabell10[[#All],[Segment næringseiendomsengasjementer]],1,0)),V918,""))</f>
        <v/>
      </c>
      <c r="Z918" s="120" t="str">
        <f>IF(OR(Y918="",Y918=0),"",IF(ISERROR(VLOOKUP(Y918+0,Tabell11[[#All],[SMB rabatt]],1,0)),Y918,""))</f>
        <v/>
      </c>
      <c r="AC918" s="120" t="str">
        <f>IF(OR(AB918="",AB918=0),"",IF(ISERROR(VLOOKUP(AB918+0,Tabell12[[#All],[Størrelsesparameter]],1,0)),AB918,""))</f>
        <v/>
      </c>
    </row>
    <row r="919" spans="3:29" ht="14.5">
      <c r="C919" s="8">
        <v>60390</v>
      </c>
      <c r="Q919" s="120" t="str">
        <f>IF(OR(P919="",P919=0),"",IF(ISERROR(VLOOKUP(P919+0,Tabell3[[#All],[Næringskode]],1,0)),P919,""))</f>
        <v/>
      </c>
      <c r="T919" s="120" t="str">
        <f>IF(OR(S919="",S919=0),"",IF(ISERROR(VLOOKUP(S919+0,Tabell8[[#All],[Hovedtype sikkerhet (kategori 1 – 6)]],1,0)),S919,""))</f>
        <v/>
      </c>
      <c r="W919" s="120" t="str">
        <f>IF(OR(V919="",V919=0),"",IF(ISERROR(VLOOKUP(V919+0,Tabell10[[#All],[Segment næringseiendomsengasjementer]],1,0)),V919,""))</f>
        <v/>
      </c>
      <c r="Z919" s="120" t="str">
        <f>IF(OR(Y919="",Y919=0),"",IF(ISERROR(VLOOKUP(Y919+0,Tabell11[[#All],[SMB rabatt]],1,0)),Y919,""))</f>
        <v/>
      </c>
      <c r="AC919" s="120" t="str">
        <f>IF(OR(AB919="",AB919=0),"",IF(ISERROR(VLOOKUP(AB919+0,Tabell12[[#All],[Størrelsesparameter]],1,0)),AB919,""))</f>
        <v/>
      </c>
    </row>
    <row r="920" spans="3:29" ht="14.5">
      <c r="C920" s="8">
        <v>60390</v>
      </c>
      <c r="Q920" s="120" t="str">
        <f>IF(OR(P920="",P920=0),"",IF(ISERROR(VLOOKUP(P920+0,Tabell3[[#All],[Næringskode]],1,0)),P920,""))</f>
        <v/>
      </c>
      <c r="T920" s="120" t="str">
        <f>IF(OR(S920="",S920=0),"",IF(ISERROR(VLOOKUP(S920+0,Tabell8[[#All],[Hovedtype sikkerhet (kategori 1 – 6)]],1,0)),S920,""))</f>
        <v/>
      </c>
      <c r="W920" s="120" t="str">
        <f>IF(OR(V920="",V920=0),"",IF(ISERROR(VLOOKUP(V920+0,Tabell10[[#All],[Segment næringseiendomsengasjementer]],1,0)),V920,""))</f>
        <v/>
      </c>
      <c r="Z920" s="120" t="str">
        <f>IF(OR(Y920="",Y920=0),"",IF(ISERROR(VLOOKUP(Y920+0,Tabell11[[#All],[SMB rabatt]],1,0)),Y920,""))</f>
        <v/>
      </c>
      <c r="AC920" s="120" t="str">
        <f>IF(OR(AB920="",AB920=0),"",IF(ISERROR(VLOOKUP(AB920+0,Tabell12[[#All],[Størrelsesparameter]],1,0)),AB920,""))</f>
        <v/>
      </c>
    </row>
    <row r="921" spans="3:29" ht="14.5">
      <c r="C921" s="8">
        <v>60390</v>
      </c>
      <c r="Q921" s="120" t="str">
        <f>IF(OR(P921="",P921=0),"",IF(ISERROR(VLOOKUP(P921+0,Tabell3[[#All],[Næringskode]],1,0)),P921,""))</f>
        <v/>
      </c>
      <c r="T921" s="120" t="str">
        <f>IF(OR(S921="",S921=0),"",IF(ISERROR(VLOOKUP(S921+0,Tabell8[[#All],[Hovedtype sikkerhet (kategori 1 – 6)]],1,0)),S921,""))</f>
        <v/>
      </c>
      <c r="W921" s="120" t="str">
        <f>IF(OR(V921="",V921=0),"",IF(ISERROR(VLOOKUP(V921+0,Tabell10[[#All],[Segment næringseiendomsengasjementer]],1,0)),V921,""))</f>
        <v/>
      </c>
      <c r="Z921" s="120" t="str">
        <f>IF(OR(Y921="",Y921=0),"",IF(ISERROR(VLOOKUP(Y921+0,Tabell11[[#All],[SMB rabatt]],1,0)),Y921,""))</f>
        <v/>
      </c>
      <c r="AC921" s="120" t="str">
        <f>IF(OR(AB921="",AB921=0),"",IF(ISERROR(VLOOKUP(AB921+0,Tabell12[[#All],[Størrelsesparameter]],1,0)),AB921,""))</f>
        <v/>
      </c>
    </row>
    <row r="922" spans="3:29" ht="14.5">
      <c r="C922" s="8">
        <v>61100</v>
      </c>
      <c r="Q922" s="120" t="str">
        <f>IF(OR(P922="",P922=0),"",IF(ISERROR(VLOOKUP(P922+0,Tabell3[[#All],[Næringskode]],1,0)),P922,""))</f>
        <v/>
      </c>
      <c r="T922" s="120" t="str">
        <f>IF(OR(S922="",S922=0),"",IF(ISERROR(VLOOKUP(S922+0,Tabell8[[#All],[Hovedtype sikkerhet (kategori 1 – 6)]],1,0)),S922,""))</f>
        <v/>
      </c>
      <c r="W922" s="120" t="str">
        <f>IF(OR(V922="",V922=0),"",IF(ISERROR(VLOOKUP(V922+0,Tabell10[[#All],[Segment næringseiendomsengasjementer]],1,0)),V922,""))</f>
        <v/>
      </c>
      <c r="Z922" s="120" t="str">
        <f>IF(OR(Y922="",Y922=0),"",IF(ISERROR(VLOOKUP(Y922+0,Tabell11[[#All],[SMB rabatt]],1,0)),Y922,""))</f>
        <v/>
      </c>
      <c r="AC922" s="120" t="str">
        <f>IF(OR(AB922="",AB922=0),"",IF(ISERROR(VLOOKUP(AB922+0,Tabell12[[#All],[Størrelsesparameter]],1,0)),AB922,""))</f>
        <v/>
      </c>
    </row>
    <row r="923" spans="3:29" ht="14.5">
      <c r="C923" s="8">
        <v>61100</v>
      </c>
      <c r="Q923" s="120" t="str">
        <f>IF(OR(P923="",P923=0),"",IF(ISERROR(VLOOKUP(P923+0,Tabell3[[#All],[Næringskode]],1,0)),P923,""))</f>
        <v/>
      </c>
      <c r="T923" s="120" t="str">
        <f>IF(OR(S923="",S923=0),"",IF(ISERROR(VLOOKUP(S923+0,Tabell8[[#All],[Hovedtype sikkerhet (kategori 1 – 6)]],1,0)),S923,""))</f>
        <v/>
      </c>
      <c r="W923" s="120" t="str">
        <f>IF(OR(V923="",V923=0),"",IF(ISERROR(VLOOKUP(V923+0,Tabell10[[#All],[Segment næringseiendomsengasjementer]],1,0)),V923,""))</f>
        <v/>
      </c>
      <c r="Z923" s="120" t="str">
        <f>IF(OR(Y923="",Y923=0),"",IF(ISERROR(VLOOKUP(Y923+0,Tabell11[[#All],[SMB rabatt]],1,0)),Y923,""))</f>
        <v/>
      </c>
      <c r="AC923" s="120" t="str">
        <f>IF(OR(AB923="",AB923=0),"",IF(ISERROR(VLOOKUP(AB923+0,Tabell12[[#All],[Størrelsesparameter]],1,0)),AB923,""))</f>
        <v/>
      </c>
    </row>
    <row r="924" spans="3:29" ht="14.5">
      <c r="C924" s="8">
        <v>61100</v>
      </c>
      <c r="Q924" s="120" t="str">
        <f>IF(OR(P924="",P924=0),"",IF(ISERROR(VLOOKUP(P924+0,Tabell3[[#All],[Næringskode]],1,0)),P924,""))</f>
        <v/>
      </c>
      <c r="T924" s="120" t="str">
        <f>IF(OR(S924="",S924=0),"",IF(ISERROR(VLOOKUP(S924+0,Tabell8[[#All],[Hovedtype sikkerhet (kategori 1 – 6)]],1,0)),S924,""))</f>
        <v/>
      </c>
      <c r="W924" s="120" t="str">
        <f>IF(OR(V924="",V924=0),"",IF(ISERROR(VLOOKUP(V924+0,Tabell10[[#All],[Segment næringseiendomsengasjementer]],1,0)),V924,""))</f>
        <v/>
      </c>
      <c r="Z924" s="120" t="str">
        <f>IF(OR(Y924="",Y924=0),"",IF(ISERROR(VLOOKUP(Y924+0,Tabell11[[#All],[SMB rabatt]],1,0)),Y924,""))</f>
        <v/>
      </c>
      <c r="AC924" s="120" t="str">
        <f>IF(OR(AB924="",AB924=0),"",IF(ISERROR(VLOOKUP(AB924+0,Tabell12[[#All],[Størrelsesparameter]],1,0)),AB924,""))</f>
        <v/>
      </c>
    </row>
    <row r="925" spans="3:29" ht="14.5">
      <c r="C925" s="8">
        <v>61200</v>
      </c>
      <c r="Q925" s="120" t="str">
        <f>IF(OR(P925="",P925=0),"",IF(ISERROR(VLOOKUP(P925+0,Tabell3[[#All],[Næringskode]],1,0)),P925,""))</f>
        <v/>
      </c>
      <c r="T925" s="120" t="str">
        <f>IF(OR(S925="",S925=0),"",IF(ISERROR(VLOOKUP(S925+0,Tabell8[[#All],[Hovedtype sikkerhet (kategori 1 – 6)]],1,0)),S925,""))</f>
        <v/>
      </c>
      <c r="W925" s="120" t="str">
        <f>IF(OR(V925="",V925=0),"",IF(ISERROR(VLOOKUP(V925+0,Tabell10[[#All],[Segment næringseiendomsengasjementer]],1,0)),V925,""))</f>
        <v/>
      </c>
      <c r="Z925" s="120" t="str">
        <f>IF(OR(Y925="",Y925=0),"",IF(ISERROR(VLOOKUP(Y925+0,Tabell11[[#All],[SMB rabatt]],1,0)),Y925,""))</f>
        <v/>
      </c>
      <c r="AC925" s="120" t="str">
        <f>IF(OR(AB925="",AB925=0),"",IF(ISERROR(VLOOKUP(AB925+0,Tabell12[[#All],[Størrelsesparameter]],1,0)),AB925,""))</f>
        <v/>
      </c>
    </row>
    <row r="926" spans="3:29" ht="14.5">
      <c r="C926" s="8">
        <v>61200</v>
      </c>
      <c r="Q926" s="120" t="str">
        <f>IF(OR(P926="",P926=0),"",IF(ISERROR(VLOOKUP(P926+0,Tabell3[[#All],[Næringskode]],1,0)),P926,""))</f>
        <v/>
      </c>
      <c r="T926" s="120" t="str">
        <f>IF(OR(S926="",S926=0),"",IF(ISERROR(VLOOKUP(S926+0,Tabell8[[#All],[Hovedtype sikkerhet (kategori 1 – 6)]],1,0)),S926,""))</f>
        <v/>
      </c>
      <c r="W926" s="120" t="str">
        <f>IF(OR(V926="",V926=0),"",IF(ISERROR(VLOOKUP(V926+0,Tabell10[[#All],[Segment næringseiendomsengasjementer]],1,0)),V926,""))</f>
        <v/>
      </c>
      <c r="Z926" s="120" t="str">
        <f>IF(OR(Y926="",Y926=0),"",IF(ISERROR(VLOOKUP(Y926+0,Tabell11[[#All],[SMB rabatt]],1,0)),Y926,""))</f>
        <v/>
      </c>
      <c r="AC926" s="120" t="str">
        <f>IF(OR(AB926="",AB926=0),"",IF(ISERROR(VLOOKUP(AB926+0,Tabell12[[#All],[Størrelsesparameter]],1,0)),AB926,""))</f>
        <v/>
      </c>
    </row>
    <row r="927" spans="3:29" ht="14.5">
      <c r="C927" s="8">
        <v>61900</v>
      </c>
      <c r="Q927" s="120" t="str">
        <f>IF(OR(P927="",P927=0),"",IF(ISERROR(VLOOKUP(P927+0,Tabell3[[#All],[Næringskode]],1,0)),P927,""))</f>
        <v/>
      </c>
      <c r="T927" s="120" t="str">
        <f>IF(OR(S927="",S927=0),"",IF(ISERROR(VLOOKUP(S927+0,Tabell8[[#All],[Hovedtype sikkerhet (kategori 1 – 6)]],1,0)),S927,""))</f>
        <v/>
      </c>
      <c r="W927" s="120" t="str">
        <f>IF(OR(V927="",V927=0),"",IF(ISERROR(VLOOKUP(V927+0,Tabell10[[#All],[Segment næringseiendomsengasjementer]],1,0)),V927,""))</f>
        <v/>
      </c>
      <c r="Z927" s="120" t="str">
        <f>IF(OR(Y927="",Y927=0),"",IF(ISERROR(VLOOKUP(Y927+0,Tabell11[[#All],[SMB rabatt]],1,0)),Y927,""))</f>
        <v/>
      </c>
      <c r="AC927" s="120" t="str">
        <f>IF(OR(AB927="",AB927=0),"",IF(ISERROR(VLOOKUP(AB927+0,Tabell12[[#All],[Størrelsesparameter]],1,0)),AB927,""))</f>
        <v/>
      </c>
    </row>
    <row r="928" spans="3:29" ht="14.5">
      <c r="C928" s="8">
        <v>61900</v>
      </c>
      <c r="Q928" s="120" t="str">
        <f>IF(OR(P928="",P928=0),"",IF(ISERROR(VLOOKUP(P928+0,Tabell3[[#All],[Næringskode]],1,0)),P928,""))</f>
        <v/>
      </c>
      <c r="T928" s="120" t="str">
        <f>IF(OR(S928="",S928=0),"",IF(ISERROR(VLOOKUP(S928+0,Tabell8[[#All],[Hovedtype sikkerhet (kategori 1 – 6)]],1,0)),S928,""))</f>
        <v/>
      </c>
      <c r="W928" s="120" t="str">
        <f>IF(OR(V928="",V928=0),"",IF(ISERROR(VLOOKUP(V928+0,Tabell10[[#All],[Segment næringseiendomsengasjementer]],1,0)),V928,""))</f>
        <v/>
      </c>
      <c r="Z928" s="120" t="str">
        <f>IF(OR(Y928="",Y928=0),"",IF(ISERROR(VLOOKUP(Y928+0,Tabell11[[#All],[SMB rabatt]],1,0)),Y928,""))</f>
        <v/>
      </c>
      <c r="AC928" s="120" t="str">
        <f>IF(OR(AB928="",AB928=0),"",IF(ISERROR(VLOOKUP(AB928+0,Tabell12[[#All],[Størrelsesparameter]],1,0)),AB928,""))</f>
        <v/>
      </c>
    </row>
    <row r="929" spans="3:29" ht="14.5">
      <c r="C929" s="8">
        <v>62100</v>
      </c>
      <c r="Q929" s="120" t="str">
        <f>IF(OR(P929="",P929=0),"",IF(ISERROR(VLOOKUP(P929+0,Tabell3[[#All],[Næringskode]],1,0)),P929,""))</f>
        <v/>
      </c>
      <c r="T929" s="120" t="str">
        <f>IF(OR(S929="",S929=0),"",IF(ISERROR(VLOOKUP(S929+0,Tabell8[[#All],[Hovedtype sikkerhet (kategori 1 – 6)]],1,0)),S929,""))</f>
        <v/>
      </c>
      <c r="W929" s="120" t="str">
        <f>IF(OR(V929="",V929=0),"",IF(ISERROR(VLOOKUP(V929+0,Tabell10[[#All],[Segment næringseiendomsengasjementer]],1,0)),V929,""))</f>
        <v/>
      </c>
      <c r="Z929" s="120" t="str">
        <f>IF(OR(Y929="",Y929=0),"",IF(ISERROR(VLOOKUP(Y929+0,Tabell11[[#All],[SMB rabatt]],1,0)),Y929,""))</f>
        <v/>
      </c>
      <c r="AC929" s="120" t="str">
        <f>IF(OR(AB929="",AB929=0),"",IF(ISERROR(VLOOKUP(AB929+0,Tabell12[[#All],[Størrelsesparameter]],1,0)),AB929,""))</f>
        <v/>
      </c>
    </row>
    <row r="930" spans="3:29" ht="14.5">
      <c r="C930" s="8">
        <v>62200</v>
      </c>
      <c r="Q930" s="120" t="str">
        <f>IF(OR(P930="",P930=0),"",IF(ISERROR(VLOOKUP(P930+0,Tabell3[[#All],[Næringskode]],1,0)),P930,""))</f>
        <v/>
      </c>
      <c r="T930" s="120" t="str">
        <f>IF(OR(S930="",S930=0),"",IF(ISERROR(VLOOKUP(S930+0,Tabell8[[#All],[Hovedtype sikkerhet (kategori 1 – 6)]],1,0)),S930,""))</f>
        <v/>
      </c>
      <c r="W930" s="120" t="str">
        <f>IF(OR(V930="",V930=0),"",IF(ISERROR(VLOOKUP(V930+0,Tabell10[[#All],[Segment næringseiendomsengasjementer]],1,0)),V930,""))</f>
        <v/>
      </c>
      <c r="Z930" s="120" t="str">
        <f>IF(OR(Y930="",Y930=0),"",IF(ISERROR(VLOOKUP(Y930+0,Tabell11[[#All],[SMB rabatt]],1,0)),Y930,""))</f>
        <v/>
      </c>
      <c r="AC930" s="120" t="str">
        <f>IF(OR(AB930="",AB930=0),"",IF(ISERROR(VLOOKUP(AB930+0,Tabell12[[#All],[Størrelsesparameter]],1,0)),AB930,""))</f>
        <v/>
      </c>
    </row>
    <row r="931" spans="3:29" ht="14.5">
      <c r="C931" s="8">
        <v>62200</v>
      </c>
      <c r="Q931" s="120" t="str">
        <f>IF(OR(P931="",P931=0),"",IF(ISERROR(VLOOKUP(P931+0,Tabell3[[#All],[Næringskode]],1,0)),P931,""))</f>
        <v/>
      </c>
      <c r="T931" s="120" t="str">
        <f>IF(OR(S931="",S931=0),"",IF(ISERROR(VLOOKUP(S931+0,Tabell8[[#All],[Hovedtype sikkerhet (kategori 1 – 6)]],1,0)),S931,""))</f>
        <v/>
      </c>
      <c r="W931" s="120" t="str">
        <f>IF(OR(V931="",V931=0),"",IF(ISERROR(VLOOKUP(V931+0,Tabell10[[#All],[Segment næringseiendomsengasjementer]],1,0)),V931,""))</f>
        <v/>
      </c>
      <c r="Z931" s="120" t="str">
        <f>IF(OR(Y931="",Y931=0),"",IF(ISERROR(VLOOKUP(Y931+0,Tabell11[[#All],[SMB rabatt]],1,0)),Y931,""))</f>
        <v/>
      </c>
      <c r="AC931" s="120" t="str">
        <f>IF(OR(AB931="",AB931=0),"",IF(ISERROR(VLOOKUP(AB931+0,Tabell12[[#All],[Størrelsesparameter]],1,0)),AB931,""))</f>
        <v/>
      </c>
    </row>
    <row r="932" spans="3:29" ht="14.5">
      <c r="C932" s="8">
        <v>62900</v>
      </c>
      <c r="Q932" s="120" t="str">
        <f>IF(OR(P932="",P932=0),"",IF(ISERROR(VLOOKUP(P932+0,Tabell3[[#All],[Næringskode]],1,0)),P932,""))</f>
        <v/>
      </c>
      <c r="T932" s="120" t="str">
        <f>IF(OR(S932="",S932=0),"",IF(ISERROR(VLOOKUP(S932+0,Tabell8[[#All],[Hovedtype sikkerhet (kategori 1 – 6)]],1,0)),S932,""))</f>
        <v/>
      </c>
      <c r="W932" s="120" t="str">
        <f>IF(OR(V932="",V932=0),"",IF(ISERROR(VLOOKUP(V932+0,Tabell10[[#All],[Segment næringseiendomsengasjementer]],1,0)),V932,""))</f>
        <v/>
      </c>
      <c r="Z932" s="120" t="str">
        <f>IF(OR(Y932="",Y932=0),"",IF(ISERROR(VLOOKUP(Y932+0,Tabell11[[#All],[SMB rabatt]],1,0)),Y932,""))</f>
        <v/>
      </c>
      <c r="AC932" s="120" t="str">
        <f>IF(OR(AB932="",AB932=0),"",IF(ISERROR(VLOOKUP(AB932+0,Tabell12[[#All],[Størrelsesparameter]],1,0)),AB932,""))</f>
        <v/>
      </c>
    </row>
    <row r="933" spans="3:29" ht="14.5">
      <c r="C933" s="8">
        <v>63100</v>
      </c>
      <c r="Q933" s="120" t="str">
        <f>IF(OR(P933="",P933=0),"",IF(ISERROR(VLOOKUP(P933+0,Tabell3[[#All],[Næringskode]],1,0)),P933,""))</f>
        <v/>
      </c>
      <c r="T933" s="120" t="str">
        <f>IF(OR(S933="",S933=0),"",IF(ISERROR(VLOOKUP(S933+0,Tabell8[[#All],[Hovedtype sikkerhet (kategori 1 – 6)]],1,0)),S933,""))</f>
        <v/>
      </c>
      <c r="W933" s="120" t="str">
        <f>IF(OR(V933="",V933=0),"",IF(ISERROR(VLOOKUP(V933+0,Tabell10[[#All],[Segment næringseiendomsengasjementer]],1,0)),V933,""))</f>
        <v/>
      </c>
      <c r="Z933" s="120" t="str">
        <f>IF(OR(Y933="",Y933=0),"",IF(ISERROR(VLOOKUP(Y933+0,Tabell11[[#All],[SMB rabatt]],1,0)),Y933,""))</f>
        <v/>
      </c>
      <c r="AC933" s="120" t="str">
        <f>IF(OR(AB933="",AB933=0),"",IF(ISERROR(VLOOKUP(AB933+0,Tabell12[[#All],[Størrelsesparameter]],1,0)),AB933,""))</f>
        <v/>
      </c>
    </row>
    <row r="934" spans="3:29" ht="14.5">
      <c r="C934" s="8">
        <v>63100</v>
      </c>
      <c r="Q934" s="120" t="str">
        <f>IF(OR(P934="",P934=0),"",IF(ISERROR(VLOOKUP(P934+0,Tabell3[[#All],[Næringskode]],1,0)),P934,""))</f>
        <v/>
      </c>
      <c r="T934" s="120" t="str">
        <f>IF(OR(S934="",S934=0),"",IF(ISERROR(VLOOKUP(S934+0,Tabell8[[#All],[Hovedtype sikkerhet (kategori 1 – 6)]],1,0)),S934,""))</f>
        <v/>
      </c>
      <c r="W934" s="120" t="str">
        <f>IF(OR(V934="",V934=0),"",IF(ISERROR(VLOOKUP(V934+0,Tabell10[[#All],[Segment næringseiendomsengasjementer]],1,0)),V934,""))</f>
        <v/>
      </c>
      <c r="Z934" s="120" t="str">
        <f>IF(OR(Y934="",Y934=0),"",IF(ISERROR(VLOOKUP(Y934+0,Tabell11[[#All],[SMB rabatt]],1,0)),Y934,""))</f>
        <v/>
      </c>
      <c r="AC934" s="120" t="str">
        <f>IF(OR(AB934="",AB934=0),"",IF(ISERROR(VLOOKUP(AB934+0,Tabell12[[#All],[Størrelsesparameter]],1,0)),AB934,""))</f>
        <v/>
      </c>
    </row>
    <row r="935" spans="3:29" ht="14.5">
      <c r="C935" s="8">
        <v>63910</v>
      </c>
      <c r="Q935" s="120" t="str">
        <f>IF(OR(P935="",P935=0),"",IF(ISERROR(VLOOKUP(P935+0,Tabell3[[#All],[Næringskode]],1,0)),P935,""))</f>
        <v/>
      </c>
      <c r="T935" s="120" t="str">
        <f>IF(OR(S935="",S935=0),"",IF(ISERROR(VLOOKUP(S935+0,Tabell8[[#All],[Hovedtype sikkerhet (kategori 1 – 6)]],1,0)),S935,""))</f>
        <v/>
      </c>
      <c r="W935" s="120" t="str">
        <f>IF(OR(V935="",V935=0),"",IF(ISERROR(VLOOKUP(V935+0,Tabell10[[#All],[Segment næringseiendomsengasjementer]],1,0)),V935,""))</f>
        <v/>
      </c>
      <c r="Z935" s="120" t="str">
        <f>IF(OR(Y935="",Y935=0),"",IF(ISERROR(VLOOKUP(Y935+0,Tabell11[[#All],[SMB rabatt]],1,0)),Y935,""))</f>
        <v/>
      </c>
      <c r="AC935" s="120" t="str">
        <f>IF(OR(AB935="",AB935=0),"",IF(ISERROR(VLOOKUP(AB935+0,Tabell12[[#All],[Størrelsesparameter]],1,0)),AB935,""))</f>
        <v/>
      </c>
    </row>
    <row r="936" spans="3:29" ht="14.5">
      <c r="C936" s="8">
        <v>63920</v>
      </c>
      <c r="Q936" s="120" t="str">
        <f>IF(OR(P936="",P936=0),"",IF(ISERROR(VLOOKUP(P936+0,Tabell3[[#All],[Næringskode]],1,0)),P936,""))</f>
        <v/>
      </c>
      <c r="T936" s="120" t="str">
        <f>IF(OR(S936="",S936=0),"",IF(ISERROR(VLOOKUP(S936+0,Tabell8[[#All],[Hovedtype sikkerhet (kategori 1 – 6)]],1,0)),S936,""))</f>
        <v/>
      </c>
      <c r="W936" s="120" t="str">
        <f>IF(OR(V936="",V936=0),"",IF(ISERROR(VLOOKUP(V936+0,Tabell10[[#All],[Segment næringseiendomsengasjementer]],1,0)),V936,""))</f>
        <v/>
      </c>
      <c r="Z936" s="120" t="str">
        <f>IF(OR(Y936="",Y936=0),"",IF(ISERROR(VLOOKUP(Y936+0,Tabell11[[#All],[SMB rabatt]],1,0)),Y936,""))</f>
        <v/>
      </c>
      <c r="AC936" s="120" t="str">
        <f>IF(OR(AB936="",AB936=0),"",IF(ISERROR(VLOOKUP(AB936+0,Tabell12[[#All],[Størrelsesparameter]],1,0)),AB936,""))</f>
        <v/>
      </c>
    </row>
    <row r="937" spans="3:29" ht="14.5">
      <c r="C937" s="8">
        <v>64110</v>
      </c>
      <c r="Q937" s="120" t="str">
        <f>IF(OR(P937="",P937=0),"",IF(ISERROR(VLOOKUP(P937+0,Tabell3[[#All],[Næringskode]],1,0)),P937,""))</f>
        <v/>
      </c>
      <c r="T937" s="120" t="str">
        <f>IF(OR(S937="",S937=0),"",IF(ISERROR(VLOOKUP(S937+0,Tabell8[[#All],[Hovedtype sikkerhet (kategori 1 – 6)]],1,0)),S937,""))</f>
        <v/>
      </c>
      <c r="W937" s="120" t="str">
        <f>IF(OR(V937="",V937=0),"",IF(ISERROR(VLOOKUP(V937+0,Tabell10[[#All],[Segment næringseiendomsengasjementer]],1,0)),V937,""))</f>
        <v/>
      </c>
      <c r="Z937" s="120" t="str">
        <f>IF(OR(Y937="",Y937=0),"",IF(ISERROR(VLOOKUP(Y937+0,Tabell11[[#All],[SMB rabatt]],1,0)),Y937,""))</f>
        <v/>
      </c>
      <c r="AC937" s="120" t="str">
        <f>IF(OR(AB937="",AB937=0),"",IF(ISERROR(VLOOKUP(AB937+0,Tabell12[[#All],[Størrelsesparameter]],1,0)),AB937,""))</f>
        <v/>
      </c>
    </row>
    <row r="938" spans="3:29" ht="14.5">
      <c r="C938" s="8">
        <v>64190</v>
      </c>
      <c r="Q938" s="120" t="str">
        <f>IF(OR(P938="",P938=0),"",IF(ISERROR(VLOOKUP(P938+0,Tabell3[[#All],[Næringskode]],1,0)),P938,""))</f>
        <v/>
      </c>
      <c r="T938" s="120" t="str">
        <f>IF(OR(S938="",S938=0),"",IF(ISERROR(VLOOKUP(S938+0,Tabell8[[#All],[Hovedtype sikkerhet (kategori 1 – 6)]],1,0)),S938,""))</f>
        <v/>
      </c>
      <c r="W938" s="120" t="str">
        <f>IF(OR(V938="",V938=0),"",IF(ISERROR(VLOOKUP(V938+0,Tabell10[[#All],[Segment næringseiendomsengasjementer]],1,0)),V938,""))</f>
        <v/>
      </c>
      <c r="Z938" s="120" t="str">
        <f>IF(OR(Y938="",Y938=0),"",IF(ISERROR(VLOOKUP(Y938+0,Tabell11[[#All],[SMB rabatt]],1,0)),Y938,""))</f>
        <v/>
      </c>
      <c r="AC938" s="120" t="str">
        <f>IF(OR(AB938="",AB938=0),"",IF(ISERROR(VLOOKUP(AB938+0,Tabell12[[#All],[Størrelsesparameter]],1,0)),AB938,""))</f>
        <v/>
      </c>
    </row>
    <row r="939" spans="3:29" ht="14.5">
      <c r="C939" s="8">
        <v>64210</v>
      </c>
      <c r="Q939" s="120" t="str">
        <f>IF(OR(P939="",P939=0),"",IF(ISERROR(VLOOKUP(P939+0,Tabell3[[#All],[Næringskode]],1,0)),P939,""))</f>
        <v/>
      </c>
      <c r="T939" s="120" t="str">
        <f>IF(OR(S939="",S939=0),"",IF(ISERROR(VLOOKUP(S939+0,Tabell8[[#All],[Hovedtype sikkerhet (kategori 1 – 6)]],1,0)),S939,""))</f>
        <v/>
      </c>
      <c r="W939" s="120" t="str">
        <f>IF(OR(V939="",V939=0),"",IF(ISERROR(VLOOKUP(V939+0,Tabell10[[#All],[Segment næringseiendomsengasjementer]],1,0)),V939,""))</f>
        <v/>
      </c>
      <c r="Z939" s="120" t="str">
        <f>IF(OR(Y939="",Y939=0),"",IF(ISERROR(VLOOKUP(Y939+0,Tabell11[[#All],[SMB rabatt]],1,0)),Y939,""))</f>
        <v/>
      </c>
      <c r="AC939" s="120" t="str">
        <f>IF(OR(AB939="",AB939=0),"",IF(ISERROR(VLOOKUP(AB939+0,Tabell12[[#All],[Størrelsesparameter]],1,0)),AB939,""))</f>
        <v/>
      </c>
    </row>
    <row r="940" spans="3:29" ht="14.5">
      <c r="C940" s="8">
        <v>64220</v>
      </c>
      <c r="Q940" s="120" t="str">
        <f>IF(OR(P940="",P940=0),"",IF(ISERROR(VLOOKUP(P940+0,Tabell3[[#All],[Næringskode]],1,0)),P940,""))</f>
        <v/>
      </c>
      <c r="T940" s="120" t="str">
        <f>IF(OR(S940="",S940=0),"",IF(ISERROR(VLOOKUP(S940+0,Tabell8[[#All],[Hovedtype sikkerhet (kategori 1 – 6)]],1,0)),S940,""))</f>
        <v/>
      </c>
      <c r="W940" s="120" t="str">
        <f>IF(OR(V940="",V940=0),"",IF(ISERROR(VLOOKUP(V940+0,Tabell10[[#All],[Segment næringseiendomsengasjementer]],1,0)),V940,""))</f>
        <v/>
      </c>
      <c r="Z940" s="120" t="str">
        <f>IF(OR(Y940="",Y940=0),"",IF(ISERROR(VLOOKUP(Y940+0,Tabell11[[#All],[SMB rabatt]],1,0)),Y940,""))</f>
        <v/>
      </c>
      <c r="AC940" s="120" t="str">
        <f>IF(OR(AB940="",AB940=0),"",IF(ISERROR(VLOOKUP(AB940+0,Tabell12[[#All],[Størrelsesparameter]],1,0)),AB940,""))</f>
        <v/>
      </c>
    </row>
    <row r="941" spans="3:29" ht="14.5">
      <c r="C941" s="8">
        <v>64311</v>
      </c>
      <c r="Q941" s="120" t="str">
        <f>IF(OR(P941="",P941=0),"",IF(ISERROR(VLOOKUP(P941+0,Tabell3[[#All],[Næringskode]],1,0)),P941,""))</f>
        <v/>
      </c>
      <c r="T941" s="120" t="str">
        <f>IF(OR(S941="",S941=0),"",IF(ISERROR(VLOOKUP(S941+0,Tabell8[[#All],[Hovedtype sikkerhet (kategori 1 – 6)]],1,0)),S941,""))</f>
        <v/>
      </c>
      <c r="W941" s="120" t="str">
        <f>IF(OR(V941="",V941=0),"",IF(ISERROR(VLOOKUP(V941+0,Tabell10[[#All],[Segment næringseiendomsengasjementer]],1,0)),V941,""))</f>
        <v/>
      </c>
      <c r="Z941" s="120" t="str">
        <f>IF(OR(Y941="",Y941=0),"",IF(ISERROR(VLOOKUP(Y941+0,Tabell11[[#All],[SMB rabatt]],1,0)),Y941,""))</f>
        <v/>
      </c>
      <c r="AC941" s="120" t="str">
        <f>IF(OR(AB941="",AB941=0),"",IF(ISERROR(VLOOKUP(AB941+0,Tabell12[[#All],[Størrelsesparameter]],1,0)),AB941,""))</f>
        <v/>
      </c>
    </row>
    <row r="942" spans="3:29" ht="14.5">
      <c r="C942" s="8">
        <v>64312</v>
      </c>
      <c r="Q942" s="120" t="str">
        <f>IF(OR(P942="",P942=0),"",IF(ISERROR(VLOOKUP(P942+0,Tabell3[[#All],[Næringskode]],1,0)),P942,""))</f>
        <v/>
      </c>
      <c r="T942" s="120" t="str">
        <f>IF(OR(S942="",S942=0),"",IF(ISERROR(VLOOKUP(S942+0,Tabell8[[#All],[Hovedtype sikkerhet (kategori 1 – 6)]],1,0)),S942,""))</f>
        <v/>
      </c>
      <c r="W942" s="120" t="str">
        <f>IF(OR(V942="",V942=0),"",IF(ISERROR(VLOOKUP(V942+0,Tabell10[[#All],[Segment næringseiendomsengasjementer]],1,0)),V942,""))</f>
        <v/>
      </c>
      <c r="Z942" s="120" t="str">
        <f>IF(OR(Y942="",Y942=0),"",IF(ISERROR(VLOOKUP(Y942+0,Tabell11[[#All],[SMB rabatt]],1,0)),Y942,""))</f>
        <v/>
      </c>
      <c r="AC942" s="120" t="str">
        <f>IF(OR(AB942="",AB942=0),"",IF(ISERROR(VLOOKUP(AB942+0,Tabell12[[#All],[Størrelsesparameter]],1,0)),AB942,""))</f>
        <v/>
      </c>
    </row>
    <row r="943" spans="3:29" ht="14.5">
      <c r="C943" s="8">
        <v>64321</v>
      </c>
      <c r="Q943" s="120" t="str">
        <f>IF(OR(P943="",P943=0),"",IF(ISERROR(VLOOKUP(P943+0,Tabell3[[#All],[Næringskode]],1,0)),P943,""))</f>
        <v/>
      </c>
      <c r="T943" s="120" t="str">
        <f>IF(OR(S943="",S943=0),"",IF(ISERROR(VLOOKUP(S943+0,Tabell8[[#All],[Hovedtype sikkerhet (kategori 1 – 6)]],1,0)),S943,""))</f>
        <v/>
      </c>
      <c r="W943" s="120" t="str">
        <f>IF(OR(V943="",V943=0),"",IF(ISERROR(VLOOKUP(V943+0,Tabell10[[#All],[Segment næringseiendomsengasjementer]],1,0)),V943,""))</f>
        <v/>
      </c>
      <c r="Z943" s="120" t="str">
        <f>IF(OR(Y943="",Y943=0),"",IF(ISERROR(VLOOKUP(Y943+0,Tabell11[[#All],[SMB rabatt]],1,0)),Y943,""))</f>
        <v/>
      </c>
      <c r="AC943" s="120" t="str">
        <f>IF(OR(AB943="",AB943=0),"",IF(ISERROR(VLOOKUP(AB943+0,Tabell12[[#All],[Størrelsesparameter]],1,0)),AB943,""))</f>
        <v/>
      </c>
    </row>
    <row r="944" spans="3:29" ht="14.5">
      <c r="C944" s="8">
        <v>64322</v>
      </c>
      <c r="Q944" s="120" t="str">
        <f>IF(OR(P944="",P944=0),"",IF(ISERROR(VLOOKUP(P944+0,Tabell3[[#All],[Næringskode]],1,0)),P944,""))</f>
        <v/>
      </c>
      <c r="T944" s="120" t="str">
        <f>IF(OR(S944="",S944=0),"",IF(ISERROR(VLOOKUP(S944+0,Tabell8[[#All],[Hovedtype sikkerhet (kategori 1 – 6)]],1,0)),S944,""))</f>
        <v/>
      </c>
      <c r="W944" s="120" t="str">
        <f>IF(OR(V944="",V944=0),"",IF(ISERROR(VLOOKUP(V944+0,Tabell10[[#All],[Segment næringseiendomsengasjementer]],1,0)),V944,""))</f>
        <v/>
      </c>
      <c r="Z944" s="120" t="str">
        <f>IF(OR(Y944="",Y944=0),"",IF(ISERROR(VLOOKUP(Y944+0,Tabell11[[#All],[SMB rabatt]],1,0)),Y944,""))</f>
        <v/>
      </c>
      <c r="AC944" s="120" t="str">
        <f>IF(OR(AB944="",AB944=0),"",IF(ISERROR(VLOOKUP(AB944+0,Tabell12[[#All],[Størrelsesparameter]],1,0)),AB944,""))</f>
        <v/>
      </c>
    </row>
    <row r="945" spans="3:29" ht="14.5">
      <c r="C945" s="8">
        <v>64323</v>
      </c>
      <c r="Q945" s="120" t="str">
        <f>IF(OR(P945="",P945=0),"",IF(ISERROR(VLOOKUP(P945+0,Tabell3[[#All],[Næringskode]],1,0)),P945,""))</f>
        <v/>
      </c>
      <c r="T945" s="120" t="str">
        <f>IF(OR(S945="",S945=0),"",IF(ISERROR(VLOOKUP(S945+0,Tabell8[[#All],[Hovedtype sikkerhet (kategori 1 – 6)]],1,0)),S945,""))</f>
        <v/>
      </c>
      <c r="W945" s="120" t="str">
        <f>IF(OR(V945="",V945=0),"",IF(ISERROR(VLOOKUP(V945+0,Tabell10[[#All],[Segment næringseiendomsengasjementer]],1,0)),V945,""))</f>
        <v/>
      </c>
      <c r="Z945" s="120" t="str">
        <f>IF(OR(Y945="",Y945=0),"",IF(ISERROR(VLOOKUP(Y945+0,Tabell11[[#All],[SMB rabatt]],1,0)),Y945,""))</f>
        <v/>
      </c>
      <c r="AC945" s="120" t="str">
        <f>IF(OR(AB945="",AB945=0),"",IF(ISERROR(VLOOKUP(AB945+0,Tabell12[[#All],[Størrelsesparameter]],1,0)),AB945,""))</f>
        <v/>
      </c>
    </row>
    <row r="946" spans="3:29" ht="14.5">
      <c r="C946" s="8">
        <v>64910</v>
      </c>
      <c r="Q946" s="120" t="str">
        <f>IF(OR(P946="",P946=0),"",IF(ISERROR(VLOOKUP(P946+0,Tabell3[[#All],[Næringskode]],1,0)),P946,""))</f>
        <v/>
      </c>
      <c r="T946" s="120" t="str">
        <f>IF(OR(S946="",S946=0),"",IF(ISERROR(VLOOKUP(S946+0,Tabell8[[#All],[Hovedtype sikkerhet (kategori 1 – 6)]],1,0)),S946,""))</f>
        <v/>
      </c>
      <c r="W946" s="120" t="str">
        <f>IF(OR(V946="",V946=0),"",IF(ISERROR(VLOOKUP(V946+0,Tabell10[[#All],[Segment næringseiendomsengasjementer]],1,0)),V946,""))</f>
        <v/>
      </c>
      <c r="Z946" s="120" t="str">
        <f>IF(OR(Y946="",Y946=0),"",IF(ISERROR(VLOOKUP(Y946+0,Tabell11[[#All],[SMB rabatt]],1,0)),Y946,""))</f>
        <v/>
      </c>
      <c r="AC946" s="120" t="str">
        <f>IF(OR(AB946="",AB946=0),"",IF(ISERROR(VLOOKUP(AB946+0,Tabell12[[#All],[Størrelsesparameter]],1,0)),AB946,""))</f>
        <v/>
      </c>
    </row>
    <row r="947" spans="3:29" ht="14.5">
      <c r="C947" s="8">
        <v>64920</v>
      </c>
      <c r="Q947" s="120" t="str">
        <f>IF(OR(P947="",P947=0),"",IF(ISERROR(VLOOKUP(P947+0,Tabell3[[#All],[Næringskode]],1,0)),P947,""))</f>
        <v/>
      </c>
      <c r="T947" s="120" t="str">
        <f>IF(OR(S947="",S947=0),"",IF(ISERROR(VLOOKUP(S947+0,Tabell8[[#All],[Hovedtype sikkerhet (kategori 1 – 6)]],1,0)),S947,""))</f>
        <v/>
      </c>
      <c r="W947" s="120" t="str">
        <f>IF(OR(V947="",V947=0),"",IF(ISERROR(VLOOKUP(V947+0,Tabell10[[#All],[Segment næringseiendomsengasjementer]],1,0)),V947,""))</f>
        <v/>
      </c>
      <c r="Z947" s="120" t="str">
        <f>IF(OR(Y947="",Y947=0),"",IF(ISERROR(VLOOKUP(Y947+0,Tabell11[[#All],[SMB rabatt]],1,0)),Y947,""))</f>
        <v/>
      </c>
      <c r="AC947" s="120" t="str">
        <f>IF(OR(AB947="",AB947=0),"",IF(ISERROR(VLOOKUP(AB947+0,Tabell12[[#All],[Størrelsesparameter]],1,0)),AB947,""))</f>
        <v/>
      </c>
    </row>
    <row r="948" spans="3:29" ht="14.5">
      <c r="C948" s="8">
        <v>64990</v>
      </c>
      <c r="Q948" s="120" t="str">
        <f>IF(OR(P948="",P948=0),"",IF(ISERROR(VLOOKUP(P948+0,Tabell3[[#All],[Næringskode]],1,0)),P948,""))</f>
        <v/>
      </c>
      <c r="T948" s="120" t="str">
        <f>IF(OR(S948="",S948=0),"",IF(ISERROR(VLOOKUP(S948+0,Tabell8[[#All],[Hovedtype sikkerhet (kategori 1 – 6)]],1,0)),S948,""))</f>
        <v/>
      </c>
      <c r="W948" s="120" t="str">
        <f>IF(OR(V948="",V948=0),"",IF(ISERROR(VLOOKUP(V948+0,Tabell10[[#All],[Segment næringseiendomsengasjementer]],1,0)),V948,""))</f>
        <v/>
      </c>
      <c r="Z948" s="120" t="str">
        <f>IF(OR(Y948="",Y948=0),"",IF(ISERROR(VLOOKUP(Y948+0,Tabell11[[#All],[SMB rabatt]],1,0)),Y948,""))</f>
        <v/>
      </c>
      <c r="AC948" s="120" t="str">
        <f>IF(OR(AB948="",AB948=0),"",IF(ISERROR(VLOOKUP(AB948+0,Tabell12[[#All],[Størrelsesparameter]],1,0)),AB948,""))</f>
        <v/>
      </c>
    </row>
    <row r="949" spans="3:29" ht="14.5">
      <c r="C949" s="8">
        <v>65110</v>
      </c>
      <c r="Q949" s="120" t="str">
        <f>IF(OR(P949="",P949=0),"",IF(ISERROR(VLOOKUP(P949+0,Tabell3[[#All],[Næringskode]],1,0)),P949,""))</f>
        <v/>
      </c>
      <c r="T949" s="120" t="str">
        <f>IF(OR(S949="",S949=0),"",IF(ISERROR(VLOOKUP(S949+0,Tabell8[[#All],[Hovedtype sikkerhet (kategori 1 – 6)]],1,0)),S949,""))</f>
        <v/>
      </c>
      <c r="W949" s="120" t="str">
        <f>IF(OR(V949="",V949=0),"",IF(ISERROR(VLOOKUP(V949+0,Tabell10[[#All],[Segment næringseiendomsengasjementer]],1,0)),V949,""))</f>
        <v/>
      </c>
      <c r="Z949" s="120" t="str">
        <f>IF(OR(Y949="",Y949=0),"",IF(ISERROR(VLOOKUP(Y949+0,Tabell11[[#All],[SMB rabatt]],1,0)),Y949,""))</f>
        <v/>
      </c>
      <c r="AC949" s="120" t="str">
        <f>IF(OR(AB949="",AB949=0),"",IF(ISERROR(VLOOKUP(AB949+0,Tabell12[[#All],[Størrelsesparameter]],1,0)),AB949,""))</f>
        <v/>
      </c>
    </row>
    <row r="950" spans="3:29" ht="14.5">
      <c r="C950" s="8">
        <v>65120</v>
      </c>
      <c r="Q950" s="120" t="str">
        <f>IF(OR(P950="",P950=0),"",IF(ISERROR(VLOOKUP(P950+0,Tabell3[[#All],[Næringskode]],1,0)),P950,""))</f>
        <v/>
      </c>
      <c r="T950" s="120" t="str">
        <f>IF(OR(S950="",S950=0),"",IF(ISERROR(VLOOKUP(S950+0,Tabell8[[#All],[Hovedtype sikkerhet (kategori 1 – 6)]],1,0)),S950,""))</f>
        <v/>
      </c>
      <c r="W950" s="120" t="str">
        <f>IF(OR(V950="",V950=0),"",IF(ISERROR(VLOOKUP(V950+0,Tabell10[[#All],[Segment næringseiendomsengasjementer]],1,0)),V950,""))</f>
        <v/>
      </c>
      <c r="Z950" s="120" t="str">
        <f>IF(OR(Y950="",Y950=0),"",IF(ISERROR(VLOOKUP(Y950+0,Tabell11[[#All],[SMB rabatt]],1,0)),Y950,""))</f>
        <v/>
      </c>
      <c r="AC950" s="120" t="str">
        <f>IF(OR(AB950="",AB950=0),"",IF(ISERROR(VLOOKUP(AB950+0,Tabell12[[#All],[Størrelsesparameter]],1,0)),AB950,""))</f>
        <v/>
      </c>
    </row>
    <row r="951" spans="3:29" ht="14.5">
      <c r="C951" s="8">
        <v>65200</v>
      </c>
      <c r="Q951" s="120" t="str">
        <f>IF(OR(P951="",P951=0),"",IF(ISERROR(VLOOKUP(P951+0,Tabell3[[#All],[Næringskode]],1,0)),P951,""))</f>
        <v/>
      </c>
      <c r="T951" s="120" t="str">
        <f>IF(OR(S951="",S951=0),"",IF(ISERROR(VLOOKUP(S951+0,Tabell8[[#All],[Hovedtype sikkerhet (kategori 1 – 6)]],1,0)),S951,""))</f>
        <v/>
      </c>
      <c r="W951" s="120" t="str">
        <f>IF(OR(V951="",V951=0),"",IF(ISERROR(VLOOKUP(V951+0,Tabell10[[#All],[Segment næringseiendomsengasjementer]],1,0)),V951,""))</f>
        <v/>
      </c>
      <c r="Z951" s="120" t="str">
        <f>IF(OR(Y951="",Y951=0),"",IF(ISERROR(VLOOKUP(Y951+0,Tabell11[[#All],[SMB rabatt]],1,0)),Y951,""))</f>
        <v/>
      </c>
      <c r="AC951" s="120" t="str">
        <f>IF(OR(AB951="",AB951=0),"",IF(ISERROR(VLOOKUP(AB951+0,Tabell12[[#All],[Størrelsesparameter]],1,0)),AB951,""))</f>
        <v/>
      </c>
    </row>
    <row r="952" spans="3:29" ht="14.5">
      <c r="C952" s="8">
        <v>65300</v>
      </c>
      <c r="Q952" s="120" t="str">
        <f>IF(OR(P952="",P952=0),"",IF(ISERROR(VLOOKUP(P952+0,Tabell3[[#All],[Næringskode]],1,0)),P952,""))</f>
        <v/>
      </c>
      <c r="T952" s="120" t="str">
        <f>IF(OR(S952="",S952=0),"",IF(ISERROR(VLOOKUP(S952+0,Tabell8[[#All],[Hovedtype sikkerhet (kategori 1 – 6)]],1,0)),S952,""))</f>
        <v/>
      </c>
      <c r="W952" s="120" t="str">
        <f>IF(OR(V952="",V952=0),"",IF(ISERROR(VLOOKUP(V952+0,Tabell10[[#All],[Segment næringseiendomsengasjementer]],1,0)),V952,""))</f>
        <v/>
      </c>
      <c r="Z952" s="120" t="str">
        <f>IF(OR(Y952="",Y952=0),"",IF(ISERROR(VLOOKUP(Y952+0,Tabell11[[#All],[SMB rabatt]],1,0)),Y952,""))</f>
        <v/>
      </c>
      <c r="AC952" s="120" t="str">
        <f>IF(OR(AB952="",AB952=0),"",IF(ISERROR(VLOOKUP(AB952+0,Tabell12[[#All],[Størrelsesparameter]],1,0)),AB952,""))</f>
        <v/>
      </c>
    </row>
    <row r="953" spans="3:29" ht="14.5">
      <c r="C953" s="8">
        <v>66110</v>
      </c>
      <c r="Q953" s="120" t="str">
        <f>IF(OR(P953="",P953=0),"",IF(ISERROR(VLOOKUP(P953+0,Tabell3[[#All],[Næringskode]],1,0)),P953,""))</f>
        <v/>
      </c>
      <c r="T953" s="120" t="str">
        <f>IF(OR(S953="",S953=0),"",IF(ISERROR(VLOOKUP(S953+0,Tabell8[[#All],[Hovedtype sikkerhet (kategori 1 – 6)]],1,0)),S953,""))</f>
        <v/>
      </c>
      <c r="W953" s="120" t="str">
        <f>IF(OR(V953="",V953=0),"",IF(ISERROR(VLOOKUP(V953+0,Tabell10[[#All],[Segment næringseiendomsengasjementer]],1,0)),V953,""))</f>
        <v/>
      </c>
      <c r="Z953" s="120" t="str">
        <f>IF(OR(Y953="",Y953=0),"",IF(ISERROR(VLOOKUP(Y953+0,Tabell11[[#All],[SMB rabatt]],1,0)),Y953,""))</f>
        <v/>
      </c>
      <c r="AC953" s="120" t="str">
        <f>IF(OR(AB953="",AB953=0),"",IF(ISERROR(VLOOKUP(AB953+0,Tabell12[[#All],[Størrelsesparameter]],1,0)),AB953,""))</f>
        <v/>
      </c>
    </row>
    <row r="954" spans="3:29" ht="14.5">
      <c r="C954" s="8">
        <v>66120</v>
      </c>
      <c r="Q954" s="120" t="str">
        <f>IF(OR(P954="",P954=0),"",IF(ISERROR(VLOOKUP(P954+0,Tabell3[[#All],[Næringskode]],1,0)),P954,""))</f>
        <v/>
      </c>
      <c r="T954" s="120" t="str">
        <f>IF(OR(S954="",S954=0),"",IF(ISERROR(VLOOKUP(S954+0,Tabell8[[#All],[Hovedtype sikkerhet (kategori 1 – 6)]],1,0)),S954,""))</f>
        <v/>
      </c>
      <c r="W954" s="120" t="str">
        <f>IF(OR(V954="",V954=0),"",IF(ISERROR(VLOOKUP(V954+0,Tabell10[[#All],[Segment næringseiendomsengasjementer]],1,0)),V954,""))</f>
        <v/>
      </c>
      <c r="Z954" s="120" t="str">
        <f>IF(OR(Y954="",Y954=0),"",IF(ISERROR(VLOOKUP(Y954+0,Tabell11[[#All],[SMB rabatt]],1,0)),Y954,""))</f>
        <v/>
      </c>
      <c r="AC954" s="120" t="str">
        <f>IF(OR(AB954="",AB954=0),"",IF(ISERROR(VLOOKUP(AB954+0,Tabell12[[#All],[Størrelsesparameter]],1,0)),AB954,""))</f>
        <v/>
      </c>
    </row>
    <row r="955" spans="3:29" ht="14.5">
      <c r="C955" s="8">
        <v>66190</v>
      </c>
      <c r="Q955" s="120" t="str">
        <f>IF(OR(P955="",P955=0),"",IF(ISERROR(VLOOKUP(P955+0,Tabell3[[#All],[Næringskode]],1,0)),P955,""))</f>
        <v/>
      </c>
      <c r="T955" s="120" t="str">
        <f>IF(OR(S955="",S955=0),"",IF(ISERROR(VLOOKUP(S955+0,Tabell8[[#All],[Hovedtype sikkerhet (kategori 1 – 6)]],1,0)),S955,""))</f>
        <v/>
      </c>
      <c r="W955" s="120" t="str">
        <f>IF(OR(V955="",V955=0),"",IF(ISERROR(VLOOKUP(V955+0,Tabell10[[#All],[Segment næringseiendomsengasjementer]],1,0)),V955,""))</f>
        <v/>
      </c>
      <c r="Z955" s="120" t="str">
        <f>IF(OR(Y955="",Y955=0),"",IF(ISERROR(VLOOKUP(Y955+0,Tabell11[[#All],[SMB rabatt]],1,0)),Y955,""))</f>
        <v/>
      </c>
      <c r="AC955" s="120" t="str">
        <f>IF(OR(AB955="",AB955=0),"",IF(ISERROR(VLOOKUP(AB955+0,Tabell12[[#All],[Størrelsesparameter]],1,0)),AB955,""))</f>
        <v/>
      </c>
    </row>
    <row r="956" spans="3:29" ht="14.5">
      <c r="C956" s="8">
        <v>66210</v>
      </c>
      <c r="Q956" s="120" t="str">
        <f>IF(OR(P956="",P956=0),"",IF(ISERROR(VLOOKUP(P956+0,Tabell3[[#All],[Næringskode]],1,0)),P956,""))</f>
        <v/>
      </c>
      <c r="T956" s="120" t="str">
        <f>IF(OR(S956="",S956=0),"",IF(ISERROR(VLOOKUP(S956+0,Tabell8[[#All],[Hovedtype sikkerhet (kategori 1 – 6)]],1,0)),S956,""))</f>
        <v/>
      </c>
      <c r="W956" s="120" t="str">
        <f>IF(OR(V956="",V956=0),"",IF(ISERROR(VLOOKUP(V956+0,Tabell10[[#All],[Segment næringseiendomsengasjementer]],1,0)),V956,""))</f>
        <v/>
      </c>
      <c r="Z956" s="120" t="str">
        <f>IF(OR(Y956="",Y956=0),"",IF(ISERROR(VLOOKUP(Y956+0,Tabell11[[#All],[SMB rabatt]],1,0)),Y956,""))</f>
        <v/>
      </c>
      <c r="AC956" s="120" t="str">
        <f>IF(OR(AB956="",AB956=0),"",IF(ISERROR(VLOOKUP(AB956+0,Tabell12[[#All],[Størrelsesparameter]],1,0)),AB956,""))</f>
        <v/>
      </c>
    </row>
    <row r="957" spans="3:29" ht="14.5">
      <c r="C957" s="8">
        <v>66220</v>
      </c>
      <c r="Q957" s="120" t="str">
        <f>IF(OR(P957="",P957=0),"",IF(ISERROR(VLOOKUP(P957+0,Tabell3[[#All],[Næringskode]],1,0)),P957,""))</f>
        <v/>
      </c>
      <c r="T957" s="120" t="str">
        <f>IF(OR(S957="",S957=0),"",IF(ISERROR(VLOOKUP(S957+0,Tabell8[[#All],[Hovedtype sikkerhet (kategori 1 – 6)]],1,0)),S957,""))</f>
        <v/>
      </c>
      <c r="W957" s="120" t="str">
        <f>IF(OR(V957="",V957=0),"",IF(ISERROR(VLOOKUP(V957+0,Tabell10[[#All],[Segment næringseiendomsengasjementer]],1,0)),V957,""))</f>
        <v/>
      </c>
      <c r="Z957" s="120" t="str">
        <f>IF(OR(Y957="",Y957=0),"",IF(ISERROR(VLOOKUP(Y957+0,Tabell11[[#All],[SMB rabatt]],1,0)),Y957,""))</f>
        <v/>
      </c>
      <c r="AC957" s="120" t="str">
        <f>IF(OR(AB957="",AB957=0),"",IF(ISERROR(VLOOKUP(AB957+0,Tabell12[[#All],[Størrelsesparameter]],1,0)),AB957,""))</f>
        <v/>
      </c>
    </row>
    <row r="958" spans="3:29" ht="14.5">
      <c r="C958" s="8">
        <v>66290</v>
      </c>
      <c r="Q958" s="120" t="str">
        <f>IF(OR(P958="",P958=0),"",IF(ISERROR(VLOOKUP(P958+0,Tabell3[[#All],[Næringskode]],1,0)),P958,""))</f>
        <v/>
      </c>
      <c r="T958" s="120" t="str">
        <f>IF(OR(S958="",S958=0),"",IF(ISERROR(VLOOKUP(S958+0,Tabell8[[#All],[Hovedtype sikkerhet (kategori 1 – 6)]],1,0)),S958,""))</f>
        <v/>
      </c>
      <c r="W958" s="120" t="str">
        <f>IF(OR(V958="",V958=0),"",IF(ISERROR(VLOOKUP(V958+0,Tabell10[[#All],[Segment næringseiendomsengasjementer]],1,0)),V958,""))</f>
        <v/>
      </c>
      <c r="Z958" s="120" t="str">
        <f>IF(OR(Y958="",Y958=0),"",IF(ISERROR(VLOOKUP(Y958+0,Tabell11[[#All],[SMB rabatt]],1,0)),Y958,""))</f>
        <v/>
      </c>
      <c r="AC958" s="120" t="str">
        <f>IF(OR(AB958="",AB958=0),"",IF(ISERROR(VLOOKUP(AB958+0,Tabell12[[#All],[Størrelsesparameter]],1,0)),AB958,""))</f>
        <v/>
      </c>
    </row>
    <row r="959" spans="3:29" ht="14.5">
      <c r="C959" s="8">
        <v>66300</v>
      </c>
      <c r="Q959" s="120" t="str">
        <f>IF(OR(P959="",P959=0),"",IF(ISERROR(VLOOKUP(P959+0,Tabell3[[#All],[Næringskode]],1,0)),P959,""))</f>
        <v/>
      </c>
      <c r="T959" s="120" t="str">
        <f>IF(OR(S959="",S959=0),"",IF(ISERROR(VLOOKUP(S959+0,Tabell8[[#All],[Hovedtype sikkerhet (kategori 1 – 6)]],1,0)),S959,""))</f>
        <v/>
      </c>
      <c r="W959" s="120" t="str">
        <f>IF(OR(V959="",V959=0),"",IF(ISERROR(VLOOKUP(V959+0,Tabell10[[#All],[Segment næringseiendomsengasjementer]],1,0)),V959,""))</f>
        <v/>
      </c>
      <c r="Z959" s="120" t="str">
        <f>IF(OR(Y959="",Y959=0),"",IF(ISERROR(VLOOKUP(Y959+0,Tabell11[[#All],[SMB rabatt]],1,0)),Y959,""))</f>
        <v/>
      </c>
      <c r="AC959" s="120" t="str">
        <f>IF(OR(AB959="",AB959=0),"",IF(ISERROR(VLOOKUP(AB959+0,Tabell12[[#All],[Størrelsesparameter]],1,0)),AB959,""))</f>
        <v/>
      </c>
    </row>
    <row r="960" spans="3:29" ht="14.5">
      <c r="C960" s="8">
        <v>68110</v>
      </c>
      <c r="Q960" s="120" t="str">
        <f>IF(OR(P960="",P960=0),"",IF(ISERROR(VLOOKUP(P960+0,Tabell3[[#All],[Næringskode]],1,0)),P960,""))</f>
        <v/>
      </c>
      <c r="T960" s="120" t="str">
        <f>IF(OR(S960="",S960=0),"",IF(ISERROR(VLOOKUP(S960+0,Tabell8[[#All],[Hovedtype sikkerhet (kategori 1 – 6)]],1,0)),S960,""))</f>
        <v/>
      </c>
      <c r="W960" s="120" t="str">
        <f>IF(OR(V960="",V960=0),"",IF(ISERROR(VLOOKUP(V960+0,Tabell10[[#All],[Segment næringseiendomsengasjementer]],1,0)),V960,""))</f>
        <v/>
      </c>
      <c r="Z960" s="120" t="str">
        <f>IF(OR(Y960="",Y960=0),"",IF(ISERROR(VLOOKUP(Y960+0,Tabell11[[#All],[SMB rabatt]],1,0)),Y960,""))</f>
        <v/>
      </c>
      <c r="AC960" s="120" t="str">
        <f>IF(OR(AB960="",AB960=0),"",IF(ISERROR(VLOOKUP(AB960+0,Tabell12[[#All],[Størrelsesparameter]],1,0)),AB960,""))</f>
        <v/>
      </c>
    </row>
    <row r="961" spans="3:29" ht="14.5">
      <c r="C961" s="8">
        <v>68120</v>
      </c>
      <c r="Q961" s="120" t="str">
        <f>IF(OR(P961="",P961=0),"",IF(ISERROR(VLOOKUP(P961+0,Tabell3[[#All],[Næringskode]],1,0)),P961,""))</f>
        <v/>
      </c>
      <c r="T961" s="120" t="str">
        <f>IF(OR(S961="",S961=0),"",IF(ISERROR(VLOOKUP(S961+0,Tabell8[[#All],[Hovedtype sikkerhet (kategori 1 – 6)]],1,0)),S961,""))</f>
        <v/>
      </c>
      <c r="W961" s="120" t="str">
        <f>IF(OR(V961="",V961=0),"",IF(ISERROR(VLOOKUP(V961+0,Tabell10[[#All],[Segment næringseiendomsengasjementer]],1,0)),V961,""))</f>
        <v/>
      </c>
      <c r="Z961" s="120" t="str">
        <f>IF(OR(Y961="",Y961=0),"",IF(ISERROR(VLOOKUP(Y961+0,Tabell11[[#All],[SMB rabatt]],1,0)),Y961,""))</f>
        <v/>
      </c>
      <c r="AC961" s="120" t="str">
        <f>IF(OR(AB961="",AB961=0),"",IF(ISERROR(VLOOKUP(AB961+0,Tabell12[[#All],[Størrelsesparameter]],1,0)),AB961,""))</f>
        <v/>
      </c>
    </row>
    <row r="962" spans="3:29" ht="14.5">
      <c r="C962" s="8">
        <v>68120</v>
      </c>
      <c r="Q962" s="120" t="str">
        <f>IF(OR(P962="",P962=0),"",IF(ISERROR(VLOOKUP(P962+0,Tabell3[[#All],[Næringskode]],1,0)),P962,""))</f>
        <v/>
      </c>
      <c r="T962" s="120" t="str">
        <f>IF(OR(S962="",S962=0),"",IF(ISERROR(VLOOKUP(S962+0,Tabell8[[#All],[Hovedtype sikkerhet (kategori 1 – 6)]],1,0)),S962,""))</f>
        <v/>
      </c>
      <c r="W962" s="120" t="str">
        <f>IF(OR(V962="",V962=0),"",IF(ISERROR(VLOOKUP(V962+0,Tabell10[[#All],[Segment næringseiendomsengasjementer]],1,0)),V962,""))</f>
        <v/>
      </c>
      <c r="Z962" s="120" t="str">
        <f>IF(OR(Y962="",Y962=0),"",IF(ISERROR(VLOOKUP(Y962+0,Tabell11[[#All],[SMB rabatt]],1,0)),Y962,""))</f>
        <v/>
      </c>
      <c r="AC962" s="120" t="str">
        <f>IF(OR(AB962="",AB962=0),"",IF(ISERROR(VLOOKUP(AB962+0,Tabell12[[#All],[Størrelsesparameter]],1,0)),AB962,""))</f>
        <v/>
      </c>
    </row>
    <row r="963" spans="3:29" ht="14.5">
      <c r="C963" s="8">
        <v>68120</v>
      </c>
      <c r="Q963" s="120" t="str">
        <f>IF(OR(P963="",P963=0),"",IF(ISERROR(VLOOKUP(P963+0,Tabell3[[#All],[Næringskode]],1,0)),P963,""))</f>
        <v/>
      </c>
      <c r="T963" s="120" t="str">
        <f>IF(OR(S963="",S963=0),"",IF(ISERROR(VLOOKUP(S963+0,Tabell8[[#All],[Hovedtype sikkerhet (kategori 1 – 6)]],1,0)),S963,""))</f>
        <v/>
      </c>
      <c r="W963" s="120" t="str">
        <f>IF(OR(V963="",V963=0),"",IF(ISERROR(VLOOKUP(V963+0,Tabell10[[#All],[Segment næringseiendomsengasjementer]],1,0)),V963,""))</f>
        <v/>
      </c>
      <c r="Z963" s="120" t="str">
        <f>IF(OR(Y963="",Y963=0),"",IF(ISERROR(VLOOKUP(Y963+0,Tabell11[[#All],[SMB rabatt]],1,0)),Y963,""))</f>
        <v/>
      </c>
      <c r="AC963" s="120" t="str">
        <f>IF(OR(AB963="",AB963=0),"",IF(ISERROR(VLOOKUP(AB963+0,Tabell12[[#All],[Størrelsesparameter]],1,0)),AB963,""))</f>
        <v/>
      </c>
    </row>
    <row r="964" spans="3:29" ht="14.5">
      <c r="C964" s="8">
        <v>68200</v>
      </c>
      <c r="Q964" s="120" t="str">
        <f>IF(OR(P964="",P964=0),"",IF(ISERROR(VLOOKUP(P964+0,Tabell3[[#All],[Næringskode]],1,0)),P964,""))</f>
        <v/>
      </c>
      <c r="T964" s="120" t="str">
        <f>IF(OR(S964="",S964=0),"",IF(ISERROR(VLOOKUP(S964+0,Tabell8[[#All],[Hovedtype sikkerhet (kategori 1 – 6)]],1,0)),S964,""))</f>
        <v/>
      </c>
      <c r="W964" s="120" t="str">
        <f>IF(OR(V964="",V964=0),"",IF(ISERROR(VLOOKUP(V964+0,Tabell10[[#All],[Segment næringseiendomsengasjementer]],1,0)),V964,""))</f>
        <v/>
      </c>
      <c r="Z964" s="120" t="str">
        <f>IF(OR(Y964="",Y964=0),"",IF(ISERROR(VLOOKUP(Y964+0,Tabell11[[#All],[SMB rabatt]],1,0)),Y964,""))</f>
        <v/>
      </c>
      <c r="AC964" s="120" t="str">
        <f>IF(OR(AB964="",AB964=0),"",IF(ISERROR(VLOOKUP(AB964+0,Tabell12[[#All],[Størrelsesparameter]],1,0)),AB964,""))</f>
        <v/>
      </c>
    </row>
    <row r="965" spans="3:29" ht="14.5">
      <c r="C965" s="8">
        <v>68310</v>
      </c>
      <c r="Q965" s="120" t="str">
        <f>IF(OR(P965="",P965=0),"",IF(ISERROR(VLOOKUP(P965+0,Tabell3[[#All],[Næringskode]],1,0)),P965,""))</f>
        <v/>
      </c>
      <c r="T965" s="120" t="str">
        <f>IF(OR(S965="",S965=0),"",IF(ISERROR(VLOOKUP(S965+0,Tabell8[[#All],[Hovedtype sikkerhet (kategori 1 – 6)]],1,0)),S965,""))</f>
        <v/>
      </c>
      <c r="W965" s="120" t="str">
        <f>IF(OR(V965="",V965=0),"",IF(ISERROR(VLOOKUP(V965+0,Tabell10[[#All],[Segment næringseiendomsengasjementer]],1,0)),V965,""))</f>
        <v/>
      </c>
      <c r="Z965" s="120" t="str">
        <f>IF(OR(Y965="",Y965=0),"",IF(ISERROR(VLOOKUP(Y965+0,Tabell11[[#All],[SMB rabatt]],1,0)),Y965,""))</f>
        <v/>
      </c>
      <c r="AC965" s="120" t="str">
        <f>IF(OR(AB965="",AB965=0),"",IF(ISERROR(VLOOKUP(AB965+0,Tabell12[[#All],[Størrelsesparameter]],1,0)),AB965,""))</f>
        <v/>
      </c>
    </row>
    <row r="966" spans="3:29" ht="14.5">
      <c r="C966" s="8">
        <v>68320</v>
      </c>
      <c r="Q966" s="120" t="str">
        <f>IF(OR(P966="",P966=0),"",IF(ISERROR(VLOOKUP(P966+0,Tabell3[[#All],[Næringskode]],1,0)),P966,""))</f>
        <v/>
      </c>
      <c r="T966" s="120" t="str">
        <f>IF(OR(S966="",S966=0),"",IF(ISERROR(VLOOKUP(S966+0,Tabell8[[#All],[Hovedtype sikkerhet (kategori 1 – 6)]],1,0)),S966,""))</f>
        <v/>
      </c>
      <c r="W966" s="120" t="str">
        <f>IF(OR(V966="",V966=0),"",IF(ISERROR(VLOOKUP(V966+0,Tabell10[[#All],[Segment næringseiendomsengasjementer]],1,0)),V966,""))</f>
        <v/>
      </c>
      <c r="Z966" s="120" t="str">
        <f>IF(OR(Y966="",Y966=0),"",IF(ISERROR(VLOOKUP(Y966+0,Tabell11[[#All],[SMB rabatt]],1,0)),Y966,""))</f>
        <v/>
      </c>
      <c r="AC966" s="120" t="str">
        <f>IF(OR(AB966="",AB966=0),"",IF(ISERROR(VLOOKUP(AB966+0,Tabell12[[#All],[Størrelsesparameter]],1,0)),AB966,""))</f>
        <v/>
      </c>
    </row>
    <row r="967" spans="3:29" ht="14.5">
      <c r="C967" s="8">
        <v>68320</v>
      </c>
      <c r="Q967" s="120" t="str">
        <f>IF(OR(P967="",P967=0),"",IF(ISERROR(VLOOKUP(P967+0,Tabell3[[#All],[Næringskode]],1,0)),P967,""))</f>
        <v/>
      </c>
      <c r="T967" s="120" t="str">
        <f>IF(OR(S967="",S967=0),"",IF(ISERROR(VLOOKUP(S967+0,Tabell8[[#All],[Hovedtype sikkerhet (kategori 1 – 6)]],1,0)),S967,""))</f>
        <v/>
      </c>
      <c r="W967" s="120" t="str">
        <f>IF(OR(V967="",V967=0),"",IF(ISERROR(VLOOKUP(V967+0,Tabell10[[#All],[Segment næringseiendomsengasjementer]],1,0)),V967,""))</f>
        <v/>
      </c>
      <c r="Z967" s="120" t="str">
        <f>IF(OR(Y967="",Y967=0),"",IF(ISERROR(VLOOKUP(Y967+0,Tabell11[[#All],[SMB rabatt]],1,0)),Y967,""))</f>
        <v/>
      </c>
      <c r="AC967" s="120" t="str">
        <f>IF(OR(AB967="",AB967=0),"",IF(ISERROR(VLOOKUP(AB967+0,Tabell12[[#All],[Størrelsesparameter]],1,0)),AB967,""))</f>
        <v/>
      </c>
    </row>
    <row r="968" spans="3:29" ht="14.5">
      <c r="C968" s="8">
        <v>69100</v>
      </c>
      <c r="Q968" s="120" t="str">
        <f>IF(OR(P968="",P968=0),"",IF(ISERROR(VLOOKUP(P968+0,Tabell3[[#All],[Næringskode]],1,0)),P968,""))</f>
        <v/>
      </c>
      <c r="T968" s="120" t="str">
        <f>IF(OR(S968="",S968=0),"",IF(ISERROR(VLOOKUP(S968+0,Tabell8[[#All],[Hovedtype sikkerhet (kategori 1 – 6)]],1,0)),S968,""))</f>
        <v/>
      </c>
      <c r="W968" s="120" t="str">
        <f>IF(OR(V968="",V968=0),"",IF(ISERROR(VLOOKUP(V968+0,Tabell10[[#All],[Segment næringseiendomsengasjementer]],1,0)),V968,""))</f>
        <v/>
      </c>
      <c r="Z968" s="120" t="str">
        <f>IF(OR(Y968="",Y968=0),"",IF(ISERROR(VLOOKUP(Y968+0,Tabell11[[#All],[SMB rabatt]],1,0)),Y968,""))</f>
        <v/>
      </c>
      <c r="AC968" s="120" t="str">
        <f>IF(OR(AB968="",AB968=0),"",IF(ISERROR(VLOOKUP(AB968+0,Tabell12[[#All],[Størrelsesparameter]],1,0)),AB968,""))</f>
        <v/>
      </c>
    </row>
    <row r="969" spans="3:29" ht="14.5">
      <c r="C969" s="8">
        <v>69201</v>
      </c>
      <c r="Q969" s="120" t="str">
        <f>IF(OR(P969="",P969=0),"",IF(ISERROR(VLOOKUP(P969+0,Tabell3[[#All],[Næringskode]],1,0)),P969,""))</f>
        <v/>
      </c>
      <c r="T969" s="120" t="str">
        <f>IF(OR(S969="",S969=0),"",IF(ISERROR(VLOOKUP(S969+0,Tabell8[[#All],[Hovedtype sikkerhet (kategori 1 – 6)]],1,0)),S969,""))</f>
        <v/>
      </c>
      <c r="W969" s="120" t="str">
        <f>IF(OR(V969="",V969=0),"",IF(ISERROR(VLOOKUP(V969+0,Tabell10[[#All],[Segment næringseiendomsengasjementer]],1,0)),V969,""))</f>
        <v/>
      </c>
      <c r="Z969" s="120" t="str">
        <f>IF(OR(Y969="",Y969=0),"",IF(ISERROR(VLOOKUP(Y969+0,Tabell11[[#All],[SMB rabatt]],1,0)),Y969,""))</f>
        <v/>
      </c>
      <c r="AC969" s="120" t="str">
        <f>IF(OR(AB969="",AB969=0),"",IF(ISERROR(VLOOKUP(AB969+0,Tabell12[[#All],[Størrelsesparameter]],1,0)),AB969,""))</f>
        <v/>
      </c>
    </row>
    <row r="970" spans="3:29" ht="14.5">
      <c r="C970" s="8">
        <v>69202</v>
      </c>
      <c r="Q970" s="120" t="str">
        <f>IF(OR(P970="",P970=0),"",IF(ISERROR(VLOOKUP(P970+0,Tabell3[[#All],[Næringskode]],1,0)),P970,""))</f>
        <v/>
      </c>
      <c r="T970" s="120" t="str">
        <f>IF(OR(S970="",S970=0),"",IF(ISERROR(VLOOKUP(S970+0,Tabell8[[#All],[Hovedtype sikkerhet (kategori 1 – 6)]],1,0)),S970,""))</f>
        <v/>
      </c>
      <c r="W970" s="120" t="str">
        <f>IF(OR(V970="",V970=0),"",IF(ISERROR(VLOOKUP(V970+0,Tabell10[[#All],[Segment næringseiendomsengasjementer]],1,0)),V970,""))</f>
        <v/>
      </c>
      <c r="Z970" s="120" t="str">
        <f>IF(OR(Y970="",Y970=0),"",IF(ISERROR(VLOOKUP(Y970+0,Tabell11[[#All],[SMB rabatt]],1,0)),Y970,""))</f>
        <v/>
      </c>
      <c r="AC970" s="120" t="str">
        <f>IF(OR(AB970="",AB970=0),"",IF(ISERROR(VLOOKUP(AB970+0,Tabell12[[#All],[Størrelsesparameter]],1,0)),AB970,""))</f>
        <v/>
      </c>
    </row>
    <row r="971" spans="3:29" ht="14.5">
      <c r="C971" s="8">
        <v>69203</v>
      </c>
      <c r="Q971" s="120" t="str">
        <f>IF(OR(P971="",P971=0),"",IF(ISERROR(VLOOKUP(P971+0,Tabell3[[#All],[Næringskode]],1,0)),P971,""))</f>
        <v/>
      </c>
      <c r="T971" s="120" t="str">
        <f>IF(OR(S971="",S971=0),"",IF(ISERROR(VLOOKUP(S971+0,Tabell8[[#All],[Hovedtype sikkerhet (kategori 1 – 6)]],1,0)),S971,""))</f>
        <v/>
      </c>
      <c r="W971" s="120" t="str">
        <f>IF(OR(V971="",V971=0),"",IF(ISERROR(VLOOKUP(V971+0,Tabell10[[#All],[Segment næringseiendomsengasjementer]],1,0)),V971,""))</f>
        <v/>
      </c>
      <c r="Z971" s="120" t="str">
        <f>IF(OR(Y971="",Y971=0),"",IF(ISERROR(VLOOKUP(Y971+0,Tabell11[[#All],[SMB rabatt]],1,0)),Y971,""))</f>
        <v/>
      </c>
      <c r="AC971" s="120" t="str">
        <f>IF(OR(AB971="",AB971=0),"",IF(ISERROR(VLOOKUP(AB971+0,Tabell12[[#All],[Størrelsesparameter]],1,0)),AB971,""))</f>
        <v/>
      </c>
    </row>
    <row r="972" spans="3:29" ht="14.5">
      <c r="C972" s="8">
        <v>70100</v>
      </c>
      <c r="Q972" s="120" t="str">
        <f>IF(OR(P972="",P972=0),"",IF(ISERROR(VLOOKUP(P972+0,Tabell3[[#All],[Næringskode]],1,0)),P972,""))</f>
        <v/>
      </c>
      <c r="T972" s="120" t="str">
        <f>IF(OR(S972="",S972=0),"",IF(ISERROR(VLOOKUP(S972+0,Tabell8[[#All],[Hovedtype sikkerhet (kategori 1 – 6)]],1,0)),S972,""))</f>
        <v/>
      </c>
      <c r="W972" s="120" t="str">
        <f>IF(OR(V972="",V972=0),"",IF(ISERROR(VLOOKUP(V972+0,Tabell10[[#All],[Segment næringseiendomsengasjementer]],1,0)),V972,""))</f>
        <v/>
      </c>
      <c r="Z972" s="120" t="str">
        <f>IF(OR(Y972="",Y972=0),"",IF(ISERROR(VLOOKUP(Y972+0,Tabell11[[#All],[SMB rabatt]],1,0)),Y972,""))</f>
        <v/>
      </c>
      <c r="AC972" s="120" t="str">
        <f>IF(OR(AB972="",AB972=0),"",IF(ISERROR(VLOOKUP(AB972+0,Tabell12[[#All],[Størrelsesparameter]],1,0)),AB972,""))</f>
        <v/>
      </c>
    </row>
    <row r="973" spans="3:29" ht="14.5">
      <c r="C973" s="8">
        <v>70200</v>
      </c>
      <c r="Q973" s="120" t="str">
        <f>IF(OR(P973="",P973=0),"",IF(ISERROR(VLOOKUP(P973+0,Tabell3[[#All],[Næringskode]],1,0)),P973,""))</f>
        <v/>
      </c>
      <c r="T973" s="120" t="str">
        <f>IF(OR(S973="",S973=0),"",IF(ISERROR(VLOOKUP(S973+0,Tabell8[[#All],[Hovedtype sikkerhet (kategori 1 – 6)]],1,0)),S973,""))</f>
        <v/>
      </c>
      <c r="W973" s="120" t="str">
        <f>IF(OR(V973="",V973=0),"",IF(ISERROR(VLOOKUP(V973+0,Tabell10[[#All],[Segment næringseiendomsengasjementer]],1,0)),V973,""))</f>
        <v/>
      </c>
      <c r="Z973" s="120" t="str">
        <f>IF(OR(Y973="",Y973=0),"",IF(ISERROR(VLOOKUP(Y973+0,Tabell11[[#All],[SMB rabatt]],1,0)),Y973,""))</f>
        <v/>
      </c>
      <c r="AC973" s="120" t="str">
        <f>IF(OR(AB973="",AB973=0),"",IF(ISERROR(VLOOKUP(AB973+0,Tabell12[[#All],[Størrelsesparameter]],1,0)),AB973,""))</f>
        <v/>
      </c>
    </row>
    <row r="974" spans="3:29" ht="14.5">
      <c r="C974" s="8">
        <v>71110</v>
      </c>
      <c r="Q974" s="120" t="str">
        <f>IF(OR(P974="",P974=0),"",IF(ISERROR(VLOOKUP(P974+0,Tabell3[[#All],[Næringskode]],1,0)),P974,""))</f>
        <v/>
      </c>
      <c r="T974" s="120" t="str">
        <f>IF(OR(S974="",S974=0),"",IF(ISERROR(VLOOKUP(S974+0,Tabell8[[#All],[Hovedtype sikkerhet (kategori 1 – 6)]],1,0)),S974,""))</f>
        <v/>
      </c>
      <c r="W974" s="120" t="str">
        <f>IF(OR(V974="",V974=0),"",IF(ISERROR(VLOOKUP(V974+0,Tabell10[[#All],[Segment næringseiendomsengasjementer]],1,0)),V974,""))</f>
        <v/>
      </c>
      <c r="Z974" s="120" t="str">
        <f>IF(OR(Y974="",Y974=0),"",IF(ISERROR(VLOOKUP(Y974+0,Tabell11[[#All],[SMB rabatt]],1,0)),Y974,""))</f>
        <v/>
      </c>
      <c r="AC974" s="120" t="str">
        <f>IF(OR(AB974="",AB974=0),"",IF(ISERROR(VLOOKUP(AB974+0,Tabell12[[#All],[Størrelsesparameter]],1,0)),AB974,""))</f>
        <v/>
      </c>
    </row>
    <row r="975" spans="3:29" ht="14.5">
      <c r="C975" s="8">
        <v>71110</v>
      </c>
      <c r="Q975" s="120" t="str">
        <f>IF(OR(P975="",P975=0),"",IF(ISERROR(VLOOKUP(P975+0,Tabell3[[#All],[Næringskode]],1,0)),P975,""))</f>
        <v/>
      </c>
      <c r="T975" s="120" t="str">
        <f>IF(OR(S975="",S975=0),"",IF(ISERROR(VLOOKUP(S975+0,Tabell8[[#All],[Hovedtype sikkerhet (kategori 1 – 6)]],1,0)),S975,""))</f>
        <v/>
      </c>
      <c r="W975" s="120" t="str">
        <f>IF(OR(V975="",V975=0),"",IF(ISERROR(VLOOKUP(V975+0,Tabell10[[#All],[Segment næringseiendomsengasjementer]],1,0)),V975,""))</f>
        <v/>
      </c>
      <c r="Z975" s="120" t="str">
        <f>IF(OR(Y975="",Y975=0),"",IF(ISERROR(VLOOKUP(Y975+0,Tabell11[[#All],[SMB rabatt]],1,0)),Y975,""))</f>
        <v/>
      </c>
      <c r="AC975" s="120" t="str">
        <f>IF(OR(AB975="",AB975=0),"",IF(ISERROR(VLOOKUP(AB975+0,Tabell12[[#All],[Størrelsesparameter]],1,0)),AB975,""))</f>
        <v/>
      </c>
    </row>
    <row r="976" spans="3:29" ht="14.5">
      <c r="C976" s="8">
        <v>71110</v>
      </c>
      <c r="Q976" s="120" t="str">
        <f>IF(OR(P976="",P976=0),"",IF(ISERROR(VLOOKUP(P976+0,Tabell3[[#All],[Næringskode]],1,0)),P976,""))</f>
        <v/>
      </c>
      <c r="T976" s="120" t="str">
        <f>IF(OR(S976="",S976=0),"",IF(ISERROR(VLOOKUP(S976+0,Tabell8[[#All],[Hovedtype sikkerhet (kategori 1 – 6)]],1,0)),S976,""))</f>
        <v/>
      </c>
      <c r="W976" s="120" t="str">
        <f>IF(OR(V976="",V976=0),"",IF(ISERROR(VLOOKUP(V976+0,Tabell10[[#All],[Segment næringseiendomsengasjementer]],1,0)),V976,""))</f>
        <v/>
      </c>
      <c r="Z976" s="120" t="str">
        <f>IF(OR(Y976="",Y976=0),"",IF(ISERROR(VLOOKUP(Y976+0,Tabell11[[#All],[SMB rabatt]],1,0)),Y976,""))</f>
        <v/>
      </c>
      <c r="AC976" s="120" t="str">
        <f>IF(OR(AB976="",AB976=0),"",IF(ISERROR(VLOOKUP(AB976+0,Tabell12[[#All],[Størrelsesparameter]],1,0)),AB976,""))</f>
        <v/>
      </c>
    </row>
    <row r="977" spans="3:29" ht="14.5">
      <c r="C977" s="8">
        <v>71121</v>
      </c>
      <c r="Q977" s="120" t="str">
        <f>IF(OR(P977="",P977=0),"",IF(ISERROR(VLOOKUP(P977+0,Tabell3[[#All],[Næringskode]],1,0)),P977,""))</f>
        <v/>
      </c>
      <c r="T977" s="120" t="str">
        <f>IF(OR(S977="",S977=0),"",IF(ISERROR(VLOOKUP(S977+0,Tabell8[[#All],[Hovedtype sikkerhet (kategori 1 – 6)]],1,0)),S977,""))</f>
        <v/>
      </c>
      <c r="W977" s="120" t="str">
        <f>IF(OR(V977="",V977=0),"",IF(ISERROR(VLOOKUP(V977+0,Tabell10[[#All],[Segment næringseiendomsengasjementer]],1,0)),V977,""))</f>
        <v/>
      </c>
      <c r="Z977" s="120" t="str">
        <f>IF(OR(Y977="",Y977=0),"",IF(ISERROR(VLOOKUP(Y977+0,Tabell11[[#All],[SMB rabatt]],1,0)),Y977,""))</f>
        <v/>
      </c>
      <c r="AC977" s="120" t="str">
        <f>IF(OR(AB977="",AB977=0),"",IF(ISERROR(VLOOKUP(AB977+0,Tabell12[[#All],[Størrelsesparameter]],1,0)),AB977,""))</f>
        <v/>
      </c>
    </row>
    <row r="978" spans="3:29" ht="14.5">
      <c r="C978" s="8">
        <v>71122</v>
      </c>
      <c r="Q978" s="120" t="str">
        <f>IF(OR(P978="",P978=0),"",IF(ISERROR(VLOOKUP(P978+0,Tabell3[[#All],[Næringskode]],1,0)),P978,""))</f>
        <v/>
      </c>
      <c r="T978" s="120" t="str">
        <f>IF(OR(S978="",S978=0),"",IF(ISERROR(VLOOKUP(S978+0,Tabell8[[#All],[Hovedtype sikkerhet (kategori 1 – 6)]],1,0)),S978,""))</f>
        <v/>
      </c>
      <c r="W978" s="120" t="str">
        <f>IF(OR(V978="",V978=0),"",IF(ISERROR(VLOOKUP(V978+0,Tabell10[[#All],[Segment næringseiendomsengasjementer]],1,0)),V978,""))</f>
        <v/>
      </c>
      <c r="Z978" s="120" t="str">
        <f>IF(OR(Y978="",Y978=0),"",IF(ISERROR(VLOOKUP(Y978+0,Tabell11[[#All],[SMB rabatt]],1,0)),Y978,""))</f>
        <v/>
      </c>
      <c r="AC978" s="120" t="str">
        <f>IF(OR(AB978="",AB978=0),"",IF(ISERROR(VLOOKUP(AB978+0,Tabell12[[#All],[Størrelsesparameter]],1,0)),AB978,""))</f>
        <v/>
      </c>
    </row>
    <row r="979" spans="3:29" ht="14.5">
      <c r="C979" s="8">
        <v>71123</v>
      </c>
      <c r="Q979" s="120" t="str">
        <f>IF(OR(P979="",P979=0),"",IF(ISERROR(VLOOKUP(P979+0,Tabell3[[#All],[Næringskode]],1,0)),P979,""))</f>
        <v/>
      </c>
      <c r="T979" s="120" t="str">
        <f>IF(OR(S979="",S979=0),"",IF(ISERROR(VLOOKUP(S979+0,Tabell8[[#All],[Hovedtype sikkerhet (kategori 1 – 6)]],1,0)),S979,""))</f>
        <v/>
      </c>
      <c r="W979" s="120" t="str">
        <f>IF(OR(V979="",V979=0),"",IF(ISERROR(VLOOKUP(V979+0,Tabell10[[#All],[Segment næringseiendomsengasjementer]],1,0)),V979,""))</f>
        <v/>
      </c>
      <c r="Z979" s="120" t="str">
        <f>IF(OR(Y979="",Y979=0),"",IF(ISERROR(VLOOKUP(Y979+0,Tabell11[[#All],[SMB rabatt]],1,0)),Y979,""))</f>
        <v/>
      </c>
      <c r="AC979" s="120" t="str">
        <f>IF(OR(AB979="",AB979=0),"",IF(ISERROR(VLOOKUP(AB979+0,Tabell12[[#All],[Størrelsesparameter]],1,0)),AB979,""))</f>
        <v/>
      </c>
    </row>
    <row r="980" spans="3:29" ht="14.5">
      <c r="C980" s="8">
        <v>71129</v>
      </c>
      <c r="Q980" s="120" t="str">
        <f>IF(OR(P980="",P980=0),"",IF(ISERROR(VLOOKUP(P980+0,Tabell3[[#All],[Næringskode]],1,0)),P980,""))</f>
        <v/>
      </c>
      <c r="T980" s="120" t="str">
        <f>IF(OR(S980="",S980=0),"",IF(ISERROR(VLOOKUP(S980+0,Tabell8[[#All],[Hovedtype sikkerhet (kategori 1 – 6)]],1,0)),S980,""))</f>
        <v/>
      </c>
      <c r="W980" s="120" t="str">
        <f>IF(OR(V980="",V980=0),"",IF(ISERROR(VLOOKUP(V980+0,Tabell10[[#All],[Segment næringseiendomsengasjementer]],1,0)),V980,""))</f>
        <v/>
      </c>
      <c r="Z980" s="120" t="str">
        <f>IF(OR(Y980="",Y980=0),"",IF(ISERROR(VLOOKUP(Y980+0,Tabell11[[#All],[SMB rabatt]],1,0)),Y980,""))</f>
        <v/>
      </c>
      <c r="AC980" s="120" t="str">
        <f>IF(OR(AB980="",AB980=0),"",IF(ISERROR(VLOOKUP(AB980+0,Tabell12[[#All],[Størrelsesparameter]],1,0)),AB980,""))</f>
        <v/>
      </c>
    </row>
    <row r="981" spans="3:29" ht="14.5">
      <c r="C981" s="8">
        <v>71200</v>
      </c>
      <c r="Q981" s="120" t="str">
        <f>IF(OR(P981="",P981=0),"",IF(ISERROR(VLOOKUP(P981+0,Tabell3[[#All],[Næringskode]],1,0)),P981,""))</f>
        <v/>
      </c>
      <c r="T981" s="120" t="str">
        <f>IF(OR(S981="",S981=0),"",IF(ISERROR(VLOOKUP(S981+0,Tabell8[[#All],[Hovedtype sikkerhet (kategori 1 – 6)]],1,0)),S981,""))</f>
        <v/>
      </c>
      <c r="W981" s="120" t="str">
        <f>IF(OR(V981="",V981=0),"",IF(ISERROR(VLOOKUP(V981+0,Tabell10[[#All],[Segment næringseiendomsengasjementer]],1,0)),V981,""))</f>
        <v/>
      </c>
      <c r="Z981" s="120" t="str">
        <f>IF(OR(Y981="",Y981=0),"",IF(ISERROR(VLOOKUP(Y981+0,Tabell11[[#All],[SMB rabatt]],1,0)),Y981,""))</f>
        <v/>
      </c>
      <c r="AC981" s="120" t="str">
        <f>IF(OR(AB981="",AB981=0),"",IF(ISERROR(VLOOKUP(AB981+0,Tabell12[[#All],[Størrelsesparameter]],1,0)),AB981,""))</f>
        <v/>
      </c>
    </row>
    <row r="982" spans="3:29" ht="14.5">
      <c r="C982" s="8">
        <v>72100</v>
      </c>
      <c r="Q982" s="120" t="str">
        <f>IF(OR(P982="",P982=0),"",IF(ISERROR(VLOOKUP(P982+0,Tabell3[[#All],[Næringskode]],1,0)),P982,""))</f>
        <v/>
      </c>
      <c r="T982" s="120" t="str">
        <f>IF(OR(S982="",S982=0),"",IF(ISERROR(VLOOKUP(S982+0,Tabell8[[#All],[Hovedtype sikkerhet (kategori 1 – 6)]],1,0)),S982,""))</f>
        <v/>
      </c>
      <c r="W982" s="120" t="str">
        <f>IF(OR(V982="",V982=0),"",IF(ISERROR(VLOOKUP(V982+0,Tabell10[[#All],[Segment næringseiendomsengasjementer]],1,0)),V982,""))</f>
        <v/>
      </c>
      <c r="Z982" s="120" t="str">
        <f>IF(OR(Y982="",Y982=0),"",IF(ISERROR(VLOOKUP(Y982+0,Tabell11[[#All],[SMB rabatt]],1,0)),Y982,""))</f>
        <v/>
      </c>
      <c r="AC982" s="120" t="str">
        <f>IF(OR(AB982="",AB982=0),"",IF(ISERROR(VLOOKUP(AB982+0,Tabell12[[#All],[Størrelsesparameter]],1,0)),AB982,""))</f>
        <v/>
      </c>
    </row>
    <row r="983" spans="3:29" ht="14.5">
      <c r="C983" s="8">
        <v>72100</v>
      </c>
      <c r="Q983" s="120" t="str">
        <f>IF(OR(P983="",P983=0),"",IF(ISERROR(VLOOKUP(P983+0,Tabell3[[#All],[Næringskode]],1,0)),P983,""))</f>
        <v/>
      </c>
      <c r="T983" s="120" t="str">
        <f>IF(OR(S983="",S983=0),"",IF(ISERROR(VLOOKUP(S983+0,Tabell8[[#All],[Hovedtype sikkerhet (kategori 1 – 6)]],1,0)),S983,""))</f>
        <v/>
      </c>
      <c r="W983" s="120" t="str">
        <f>IF(OR(V983="",V983=0),"",IF(ISERROR(VLOOKUP(V983+0,Tabell10[[#All],[Segment næringseiendomsengasjementer]],1,0)),V983,""))</f>
        <v/>
      </c>
      <c r="Z983" s="120" t="str">
        <f>IF(OR(Y983="",Y983=0),"",IF(ISERROR(VLOOKUP(Y983+0,Tabell11[[#All],[SMB rabatt]],1,0)),Y983,""))</f>
        <v/>
      </c>
      <c r="AC983" s="120" t="str">
        <f>IF(OR(AB983="",AB983=0),"",IF(ISERROR(VLOOKUP(AB983+0,Tabell12[[#All],[Størrelsesparameter]],1,0)),AB983,""))</f>
        <v/>
      </c>
    </row>
    <row r="984" spans="3:29" ht="14.5">
      <c r="C984" s="8">
        <v>72200</v>
      </c>
      <c r="Q984" s="120" t="str">
        <f>IF(OR(P984="",P984=0),"",IF(ISERROR(VLOOKUP(P984+0,Tabell3[[#All],[Næringskode]],1,0)),P984,""))</f>
        <v/>
      </c>
      <c r="T984" s="120" t="str">
        <f>IF(OR(S984="",S984=0),"",IF(ISERROR(VLOOKUP(S984+0,Tabell8[[#All],[Hovedtype sikkerhet (kategori 1 – 6)]],1,0)),S984,""))</f>
        <v/>
      </c>
      <c r="W984" s="120" t="str">
        <f>IF(OR(V984="",V984=0),"",IF(ISERROR(VLOOKUP(V984+0,Tabell10[[#All],[Segment næringseiendomsengasjementer]],1,0)),V984,""))</f>
        <v/>
      </c>
      <c r="Z984" s="120" t="str">
        <f>IF(OR(Y984="",Y984=0),"",IF(ISERROR(VLOOKUP(Y984+0,Tabell11[[#All],[SMB rabatt]],1,0)),Y984,""))</f>
        <v/>
      </c>
      <c r="AC984" s="120" t="str">
        <f>IF(OR(AB984="",AB984=0),"",IF(ISERROR(VLOOKUP(AB984+0,Tabell12[[#All],[Størrelsesparameter]],1,0)),AB984,""))</f>
        <v/>
      </c>
    </row>
    <row r="985" spans="3:29" ht="14.5">
      <c r="C985" s="8">
        <v>73110</v>
      </c>
      <c r="Q985" s="120" t="str">
        <f>IF(OR(P985="",P985=0),"",IF(ISERROR(VLOOKUP(P985+0,Tabell3[[#All],[Næringskode]],1,0)),P985,""))</f>
        <v/>
      </c>
      <c r="T985" s="120" t="str">
        <f>IF(OR(S985="",S985=0),"",IF(ISERROR(VLOOKUP(S985+0,Tabell8[[#All],[Hovedtype sikkerhet (kategori 1 – 6)]],1,0)),S985,""))</f>
        <v/>
      </c>
      <c r="W985" s="120" t="str">
        <f>IF(OR(V985="",V985=0),"",IF(ISERROR(VLOOKUP(V985+0,Tabell10[[#All],[Segment næringseiendomsengasjementer]],1,0)),V985,""))</f>
        <v/>
      </c>
      <c r="Z985" s="120" t="str">
        <f>IF(OR(Y985="",Y985=0),"",IF(ISERROR(VLOOKUP(Y985+0,Tabell11[[#All],[SMB rabatt]],1,0)),Y985,""))</f>
        <v/>
      </c>
      <c r="AC985" s="120" t="str">
        <f>IF(OR(AB985="",AB985=0),"",IF(ISERROR(VLOOKUP(AB985+0,Tabell12[[#All],[Størrelsesparameter]],1,0)),AB985,""))</f>
        <v/>
      </c>
    </row>
    <row r="986" spans="3:29" ht="14.5">
      <c r="C986" s="8">
        <v>73120</v>
      </c>
      <c r="Q986" s="120" t="str">
        <f>IF(OR(P986="",P986=0),"",IF(ISERROR(VLOOKUP(P986+0,Tabell3[[#All],[Næringskode]],1,0)),P986,""))</f>
        <v/>
      </c>
      <c r="T986" s="120" t="str">
        <f>IF(OR(S986="",S986=0),"",IF(ISERROR(VLOOKUP(S986+0,Tabell8[[#All],[Hovedtype sikkerhet (kategori 1 – 6)]],1,0)),S986,""))</f>
        <v/>
      </c>
      <c r="W986" s="120" t="str">
        <f>IF(OR(V986="",V986=0),"",IF(ISERROR(VLOOKUP(V986+0,Tabell10[[#All],[Segment næringseiendomsengasjementer]],1,0)),V986,""))</f>
        <v/>
      </c>
      <c r="Z986" s="120" t="str">
        <f>IF(OR(Y986="",Y986=0),"",IF(ISERROR(VLOOKUP(Y986+0,Tabell11[[#All],[SMB rabatt]],1,0)),Y986,""))</f>
        <v/>
      </c>
      <c r="AC986" s="120" t="str">
        <f>IF(OR(AB986="",AB986=0),"",IF(ISERROR(VLOOKUP(AB986+0,Tabell12[[#All],[Størrelsesparameter]],1,0)),AB986,""))</f>
        <v/>
      </c>
    </row>
    <row r="987" spans="3:29" ht="14.5">
      <c r="C987" s="8">
        <v>73200</v>
      </c>
      <c r="Q987" s="120" t="str">
        <f>IF(OR(P987="",P987=0),"",IF(ISERROR(VLOOKUP(P987+0,Tabell3[[#All],[Næringskode]],1,0)),P987,""))</f>
        <v/>
      </c>
      <c r="T987" s="120" t="str">
        <f>IF(OR(S987="",S987=0),"",IF(ISERROR(VLOOKUP(S987+0,Tabell8[[#All],[Hovedtype sikkerhet (kategori 1 – 6)]],1,0)),S987,""))</f>
        <v/>
      </c>
      <c r="W987" s="120" t="str">
        <f>IF(OR(V987="",V987=0),"",IF(ISERROR(VLOOKUP(V987+0,Tabell10[[#All],[Segment næringseiendomsengasjementer]],1,0)),V987,""))</f>
        <v/>
      </c>
      <c r="Z987" s="120" t="str">
        <f>IF(OR(Y987="",Y987=0),"",IF(ISERROR(VLOOKUP(Y987+0,Tabell11[[#All],[SMB rabatt]],1,0)),Y987,""))</f>
        <v/>
      </c>
      <c r="AC987" s="120" t="str">
        <f>IF(OR(AB987="",AB987=0),"",IF(ISERROR(VLOOKUP(AB987+0,Tabell12[[#All],[Størrelsesparameter]],1,0)),AB987,""))</f>
        <v/>
      </c>
    </row>
    <row r="988" spans="3:29" ht="14.5">
      <c r="C988" s="8">
        <v>73300</v>
      </c>
      <c r="Q988" s="120" t="str">
        <f>IF(OR(P988="",P988=0),"",IF(ISERROR(VLOOKUP(P988+0,Tabell3[[#All],[Næringskode]],1,0)),P988,""))</f>
        <v/>
      </c>
      <c r="T988" s="120" t="str">
        <f>IF(OR(S988="",S988=0),"",IF(ISERROR(VLOOKUP(S988+0,Tabell8[[#All],[Hovedtype sikkerhet (kategori 1 – 6)]],1,0)),S988,""))</f>
        <v/>
      </c>
      <c r="W988" s="120" t="str">
        <f>IF(OR(V988="",V988=0),"",IF(ISERROR(VLOOKUP(V988+0,Tabell10[[#All],[Segment næringseiendomsengasjementer]],1,0)),V988,""))</f>
        <v/>
      </c>
      <c r="Z988" s="120" t="str">
        <f>IF(OR(Y988="",Y988=0),"",IF(ISERROR(VLOOKUP(Y988+0,Tabell11[[#All],[SMB rabatt]],1,0)),Y988,""))</f>
        <v/>
      </c>
      <c r="AC988" s="120" t="str">
        <f>IF(OR(AB988="",AB988=0),"",IF(ISERROR(VLOOKUP(AB988+0,Tabell12[[#All],[Størrelsesparameter]],1,0)),AB988,""))</f>
        <v/>
      </c>
    </row>
    <row r="989" spans="3:29" ht="14.5">
      <c r="C989" s="8">
        <v>74110</v>
      </c>
      <c r="Q989" s="120" t="str">
        <f>IF(OR(P989="",P989=0),"",IF(ISERROR(VLOOKUP(P989+0,Tabell3[[#All],[Næringskode]],1,0)),P989,""))</f>
        <v/>
      </c>
      <c r="T989" s="120" t="str">
        <f>IF(OR(S989="",S989=0),"",IF(ISERROR(VLOOKUP(S989+0,Tabell8[[#All],[Hovedtype sikkerhet (kategori 1 – 6)]],1,0)),S989,""))</f>
        <v/>
      </c>
      <c r="W989" s="120" t="str">
        <f>IF(OR(V989="",V989=0),"",IF(ISERROR(VLOOKUP(V989+0,Tabell10[[#All],[Segment næringseiendomsengasjementer]],1,0)),V989,""))</f>
        <v/>
      </c>
      <c r="Z989" s="120" t="str">
        <f>IF(OR(Y989="",Y989=0),"",IF(ISERROR(VLOOKUP(Y989+0,Tabell11[[#All],[SMB rabatt]],1,0)),Y989,""))</f>
        <v/>
      </c>
      <c r="AC989" s="120" t="str">
        <f>IF(OR(AB989="",AB989=0),"",IF(ISERROR(VLOOKUP(AB989+0,Tabell12[[#All],[Størrelsesparameter]],1,0)),AB989,""))</f>
        <v/>
      </c>
    </row>
    <row r="990" spans="3:29" ht="14.5">
      <c r="C990" s="8">
        <v>74120</v>
      </c>
      <c r="Q990" s="120" t="str">
        <f>IF(OR(P990="",P990=0),"",IF(ISERROR(VLOOKUP(P990+0,Tabell3[[#All],[Næringskode]],1,0)),P990,""))</f>
        <v/>
      </c>
      <c r="T990" s="120" t="str">
        <f>IF(OR(S990="",S990=0),"",IF(ISERROR(VLOOKUP(S990+0,Tabell8[[#All],[Hovedtype sikkerhet (kategori 1 – 6)]],1,0)),S990,""))</f>
        <v/>
      </c>
      <c r="W990" s="120" t="str">
        <f>IF(OR(V990="",V990=0),"",IF(ISERROR(VLOOKUP(V990+0,Tabell10[[#All],[Segment næringseiendomsengasjementer]],1,0)),V990,""))</f>
        <v/>
      </c>
      <c r="Z990" s="120" t="str">
        <f>IF(OR(Y990="",Y990=0),"",IF(ISERROR(VLOOKUP(Y990+0,Tabell11[[#All],[SMB rabatt]],1,0)),Y990,""))</f>
        <v/>
      </c>
      <c r="AC990" s="120" t="str">
        <f>IF(OR(AB990="",AB990=0),"",IF(ISERROR(VLOOKUP(AB990+0,Tabell12[[#All],[Størrelsesparameter]],1,0)),AB990,""))</f>
        <v/>
      </c>
    </row>
    <row r="991" spans="3:29" ht="14.5">
      <c r="C991" s="8">
        <v>74130</v>
      </c>
      <c r="Q991" s="120" t="str">
        <f>IF(OR(P991="",P991=0),"",IF(ISERROR(VLOOKUP(P991+0,Tabell3[[#All],[Næringskode]],1,0)),P991,""))</f>
        <v/>
      </c>
      <c r="T991" s="120" t="str">
        <f>IF(OR(S991="",S991=0),"",IF(ISERROR(VLOOKUP(S991+0,Tabell8[[#All],[Hovedtype sikkerhet (kategori 1 – 6)]],1,0)),S991,""))</f>
        <v/>
      </c>
      <c r="W991" s="120" t="str">
        <f>IF(OR(V991="",V991=0),"",IF(ISERROR(VLOOKUP(V991+0,Tabell10[[#All],[Segment næringseiendomsengasjementer]],1,0)),V991,""))</f>
        <v/>
      </c>
      <c r="Z991" s="120" t="str">
        <f>IF(OR(Y991="",Y991=0),"",IF(ISERROR(VLOOKUP(Y991+0,Tabell11[[#All],[SMB rabatt]],1,0)),Y991,""))</f>
        <v/>
      </c>
      <c r="AC991" s="120" t="str">
        <f>IF(OR(AB991="",AB991=0),"",IF(ISERROR(VLOOKUP(AB991+0,Tabell12[[#All],[Størrelsesparameter]],1,0)),AB991,""))</f>
        <v/>
      </c>
    </row>
    <row r="992" spans="3:29" ht="14.5">
      <c r="C992" s="8">
        <v>74140</v>
      </c>
      <c r="Q992" s="120" t="str">
        <f>IF(OR(P992="",P992=0),"",IF(ISERROR(VLOOKUP(P992+0,Tabell3[[#All],[Næringskode]],1,0)),P992,""))</f>
        <v/>
      </c>
      <c r="T992" s="120" t="str">
        <f>IF(OR(S992="",S992=0),"",IF(ISERROR(VLOOKUP(S992+0,Tabell8[[#All],[Hovedtype sikkerhet (kategori 1 – 6)]],1,0)),S992,""))</f>
        <v/>
      </c>
      <c r="W992" s="120" t="str">
        <f>IF(OR(V992="",V992=0),"",IF(ISERROR(VLOOKUP(V992+0,Tabell10[[#All],[Segment næringseiendomsengasjementer]],1,0)),V992,""))</f>
        <v/>
      </c>
      <c r="Z992" s="120" t="str">
        <f>IF(OR(Y992="",Y992=0),"",IF(ISERROR(VLOOKUP(Y992+0,Tabell11[[#All],[SMB rabatt]],1,0)),Y992,""))</f>
        <v/>
      </c>
      <c r="AC992" s="120" t="str">
        <f>IF(OR(AB992="",AB992=0),"",IF(ISERROR(VLOOKUP(AB992+0,Tabell12[[#All],[Størrelsesparameter]],1,0)),AB992,""))</f>
        <v/>
      </c>
    </row>
    <row r="993" spans="3:29" ht="14.5">
      <c r="C993" s="8">
        <v>74200</v>
      </c>
      <c r="Q993" s="120" t="str">
        <f>IF(OR(P993="",P993=0),"",IF(ISERROR(VLOOKUP(P993+0,Tabell3[[#All],[Næringskode]],1,0)),P993,""))</f>
        <v/>
      </c>
      <c r="T993" s="120" t="str">
        <f>IF(OR(S993="",S993=0),"",IF(ISERROR(VLOOKUP(S993+0,Tabell8[[#All],[Hovedtype sikkerhet (kategori 1 – 6)]],1,0)),S993,""))</f>
        <v/>
      </c>
      <c r="W993" s="120" t="str">
        <f>IF(OR(V993="",V993=0),"",IF(ISERROR(VLOOKUP(V993+0,Tabell10[[#All],[Segment næringseiendomsengasjementer]],1,0)),V993,""))</f>
        <v/>
      </c>
      <c r="Z993" s="120" t="str">
        <f>IF(OR(Y993="",Y993=0),"",IF(ISERROR(VLOOKUP(Y993+0,Tabell11[[#All],[SMB rabatt]],1,0)),Y993,""))</f>
        <v/>
      </c>
      <c r="AC993" s="120" t="str">
        <f>IF(OR(AB993="",AB993=0),"",IF(ISERROR(VLOOKUP(AB993+0,Tabell12[[#All],[Størrelsesparameter]],1,0)),AB993,""))</f>
        <v/>
      </c>
    </row>
    <row r="994" spans="3:29" ht="14.5">
      <c r="C994" s="8">
        <v>74300</v>
      </c>
      <c r="Q994" s="120" t="str">
        <f>IF(OR(P994="",P994=0),"",IF(ISERROR(VLOOKUP(P994+0,Tabell3[[#All],[Næringskode]],1,0)),P994,""))</f>
        <v/>
      </c>
      <c r="T994" s="120" t="str">
        <f>IF(OR(S994="",S994=0),"",IF(ISERROR(VLOOKUP(S994+0,Tabell8[[#All],[Hovedtype sikkerhet (kategori 1 – 6)]],1,0)),S994,""))</f>
        <v/>
      </c>
      <c r="W994" s="120" t="str">
        <f>IF(OR(V994="",V994=0),"",IF(ISERROR(VLOOKUP(V994+0,Tabell10[[#All],[Segment næringseiendomsengasjementer]],1,0)),V994,""))</f>
        <v/>
      </c>
      <c r="Z994" s="120" t="str">
        <f>IF(OR(Y994="",Y994=0),"",IF(ISERROR(VLOOKUP(Y994+0,Tabell11[[#All],[SMB rabatt]],1,0)),Y994,""))</f>
        <v/>
      </c>
      <c r="AC994" s="120" t="str">
        <f>IF(OR(AB994="",AB994=0),"",IF(ISERROR(VLOOKUP(AB994+0,Tabell12[[#All],[Størrelsesparameter]],1,0)),AB994,""))</f>
        <v/>
      </c>
    </row>
    <row r="995" spans="3:29" ht="14.5">
      <c r="C995" s="8">
        <v>74910</v>
      </c>
      <c r="Q995" s="120" t="str">
        <f>IF(OR(P995="",P995=0),"",IF(ISERROR(VLOOKUP(P995+0,Tabell3[[#All],[Næringskode]],1,0)),P995,""))</f>
        <v/>
      </c>
      <c r="T995" s="120" t="str">
        <f>IF(OR(S995="",S995=0),"",IF(ISERROR(VLOOKUP(S995+0,Tabell8[[#All],[Hovedtype sikkerhet (kategori 1 – 6)]],1,0)),S995,""))</f>
        <v/>
      </c>
      <c r="W995" s="120" t="str">
        <f>IF(OR(V995="",V995=0),"",IF(ISERROR(VLOOKUP(V995+0,Tabell10[[#All],[Segment næringseiendomsengasjementer]],1,0)),V995,""))</f>
        <v/>
      </c>
      <c r="Z995" s="120" t="str">
        <f>IF(OR(Y995="",Y995=0),"",IF(ISERROR(VLOOKUP(Y995+0,Tabell11[[#All],[SMB rabatt]],1,0)),Y995,""))</f>
        <v/>
      </c>
      <c r="AC995" s="120" t="str">
        <f>IF(OR(AB995="",AB995=0),"",IF(ISERROR(VLOOKUP(AB995+0,Tabell12[[#All],[Størrelsesparameter]],1,0)),AB995,""))</f>
        <v/>
      </c>
    </row>
    <row r="996" spans="3:29" ht="14.5">
      <c r="C996" s="8">
        <v>74990</v>
      </c>
      <c r="Q996" s="120" t="str">
        <f>IF(OR(P996="",P996=0),"",IF(ISERROR(VLOOKUP(P996+0,Tabell3[[#All],[Næringskode]],1,0)),P996,""))</f>
        <v/>
      </c>
      <c r="T996" s="120" t="str">
        <f>IF(OR(S996="",S996=0),"",IF(ISERROR(VLOOKUP(S996+0,Tabell8[[#All],[Hovedtype sikkerhet (kategori 1 – 6)]],1,0)),S996,""))</f>
        <v/>
      </c>
      <c r="W996" s="120" t="str">
        <f>IF(OR(V996="",V996=0),"",IF(ISERROR(VLOOKUP(V996+0,Tabell10[[#All],[Segment næringseiendomsengasjementer]],1,0)),V996,""))</f>
        <v/>
      </c>
      <c r="Z996" s="120" t="str">
        <f>IF(OR(Y996="",Y996=0),"",IF(ISERROR(VLOOKUP(Y996+0,Tabell11[[#All],[SMB rabatt]],1,0)),Y996,""))</f>
        <v/>
      </c>
      <c r="AC996" s="120" t="str">
        <f>IF(OR(AB996="",AB996=0),"",IF(ISERROR(VLOOKUP(AB996+0,Tabell12[[#All],[Størrelsesparameter]],1,0)),AB996,""))</f>
        <v/>
      </c>
    </row>
    <row r="997" spans="3:29" ht="14.5">
      <c r="C997" s="8">
        <v>74990</v>
      </c>
      <c r="Q997" s="120" t="str">
        <f>IF(OR(P997="",P997=0),"",IF(ISERROR(VLOOKUP(P997+0,Tabell3[[#All],[Næringskode]],1,0)),P997,""))</f>
        <v/>
      </c>
      <c r="T997" s="120" t="str">
        <f>IF(OR(S997="",S997=0),"",IF(ISERROR(VLOOKUP(S997+0,Tabell8[[#All],[Hovedtype sikkerhet (kategori 1 – 6)]],1,0)),S997,""))</f>
        <v/>
      </c>
      <c r="W997" s="120" t="str">
        <f>IF(OR(V997="",V997=0),"",IF(ISERROR(VLOOKUP(V997+0,Tabell10[[#All],[Segment næringseiendomsengasjementer]],1,0)),V997,""))</f>
        <v/>
      </c>
      <c r="Z997" s="120" t="str">
        <f>IF(OR(Y997="",Y997=0),"",IF(ISERROR(VLOOKUP(Y997+0,Tabell11[[#All],[SMB rabatt]],1,0)),Y997,""))</f>
        <v/>
      </c>
      <c r="AC997" s="120" t="str">
        <f>IF(OR(AB997="",AB997=0),"",IF(ISERROR(VLOOKUP(AB997+0,Tabell12[[#All],[Størrelsesparameter]],1,0)),AB997,""))</f>
        <v/>
      </c>
    </row>
    <row r="998" spans="3:29" ht="14.5">
      <c r="C998" s="8">
        <v>74990</v>
      </c>
      <c r="Q998" s="120" t="str">
        <f>IF(OR(P998="",P998=0),"",IF(ISERROR(VLOOKUP(P998+0,Tabell3[[#All],[Næringskode]],1,0)),P998,""))</f>
        <v/>
      </c>
      <c r="T998" s="120" t="str">
        <f>IF(OR(S998="",S998=0),"",IF(ISERROR(VLOOKUP(S998+0,Tabell8[[#All],[Hovedtype sikkerhet (kategori 1 – 6)]],1,0)),S998,""))</f>
        <v/>
      </c>
      <c r="W998" s="120" t="str">
        <f>IF(OR(V998="",V998=0),"",IF(ISERROR(VLOOKUP(V998+0,Tabell10[[#All],[Segment næringseiendomsengasjementer]],1,0)),V998,""))</f>
        <v/>
      </c>
      <c r="Z998" s="120" t="str">
        <f>IF(OR(Y998="",Y998=0),"",IF(ISERROR(VLOOKUP(Y998+0,Tabell11[[#All],[SMB rabatt]],1,0)),Y998,""))</f>
        <v/>
      </c>
      <c r="AC998" s="120" t="str">
        <f>IF(OR(AB998="",AB998=0),"",IF(ISERROR(VLOOKUP(AB998+0,Tabell12[[#All],[Størrelsesparameter]],1,0)),AB998,""))</f>
        <v/>
      </c>
    </row>
    <row r="999" spans="3:29" ht="14.5">
      <c r="C999" s="8">
        <v>74990</v>
      </c>
      <c r="Q999" s="120" t="str">
        <f>IF(OR(P999="",P999=0),"",IF(ISERROR(VLOOKUP(P999+0,Tabell3[[#All],[Næringskode]],1,0)),P999,""))</f>
        <v/>
      </c>
      <c r="T999" s="120" t="str">
        <f>IF(OR(S999="",S999=0),"",IF(ISERROR(VLOOKUP(S999+0,Tabell8[[#All],[Hovedtype sikkerhet (kategori 1 – 6)]],1,0)),S999,""))</f>
        <v/>
      </c>
      <c r="W999" s="120" t="str">
        <f>IF(OR(V999="",V999=0),"",IF(ISERROR(VLOOKUP(V999+0,Tabell10[[#All],[Segment næringseiendomsengasjementer]],1,0)),V999,""))</f>
        <v/>
      </c>
      <c r="Z999" s="120" t="str">
        <f>IF(OR(Y999="",Y999=0),"",IF(ISERROR(VLOOKUP(Y999+0,Tabell11[[#All],[SMB rabatt]],1,0)),Y999,""))</f>
        <v/>
      </c>
      <c r="AC999" s="120" t="str">
        <f>IF(OR(AB999="",AB999=0),"",IF(ISERROR(VLOOKUP(AB999+0,Tabell12[[#All],[Størrelsesparameter]],1,0)),AB999,""))</f>
        <v/>
      </c>
    </row>
    <row r="1000" spans="3:29" ht="14.5">
      <c r="C1000" s="8">
        <v>75000</v>
      </c>
      <c r="Q1000" s="120" t="str">
        <f>IF(OR(P1000="",P1000=0),"",IF(ISERROR(VLOOKUP(P1000+0,Tabell3[[#All],[Næringskode]],1,0)),P1000,""))</f>
        <v/>
      </c>
      <c r="T1000" s="120" t="str">
        <f>IF(OR(S1000="",S1000=0),"",IF(ISERROR(VLOOKUP(S1000+0,Tabell8[[#All],[Hovedtype sikkerhet (kategori 1 – 6)]],1,0)),S1000,""))</f>
        <v/>
      </c>
      <c r="W1000" s="120" t="str">
        <f>IF(OR(V1000="",V1000=0),"",IF(ISERROR(VLOOKUP(V1000+0,Tabell10[[#All],[Segment næringseiendomsengasjementer]],1,0)),V1000,""))</f>
        <v/>
      </c>
      <c r="Z1000" s="120" t="str">
        <f>IF(OR(Y1000="",Y1000=0),"",IF(ISERROR(VLOOKUP(Y1000+0,Tabell11[[#All],[SMB rabatt]],1,0)),Y1000,""))</f>
        <v/>
      </c>
      <c r="AC1000" s="120" t="str">
        <f>IF(OR(AB1000="",AB1000=0),"",IF(ISERROR(VLOOKUP(AB1000+0,Tabell12[[#All],[Størrelsesparameter]],1,0)),AB1000,""))</f>
        <v/>
      </c>
    </row>
    <row r="1001" spans="3:29" ht="14.5">
      <c r="C1001" s="8">
        <v>77110</v>
      </c>
      <c r="Q1001" s="120" t="str">
        <f>IF(OR(P1001="",P1001=0),"",IF(ISERROR(VLOOKUP(P1001+0,Tabell3[[#All],[Næringskode]],1,0)),P1001,""))</f>
        <v/>
      </c>
      <c r="T1001" s="120" t="str">
        <f>IF(OR(S1001="",S1001=0),"",IF(ISERROR(VLOOKUP(S1001+0,Tabell8[[#All],[Hovedtype sikkerhet (kategori 1 – 6)]],1,0)),S1001,""))</f>
        <v/>
      </c>
      <c r="W1001" s="120" t="str">
        <f>IF(OR(V1001="",V1001=0),"",IF(ISERROR(VLOOKUP(V1001+0,Tabell10[[#All],[Segment næringseiendomsengasjementer]],1,0)),V1001,""))</f>
        <v/>
      </c>
      <c r="Z1001" s="120" t="str">
        <f>IF(OR(Y1001="",Y1001=0),"",IF(ISERROR(VLOOKUP(Y1001+0,Tabell11[[#All],[SMB rabatt]],1,0)),Y1001,""))</f>
        <v/>
      </c>
      <c r="AC1001" s="120" t="str">
        <f>IF(OR(AB1001="",AB1001=0),"",IF(ISERROR(VLOOKUP(AB1001+0,Tabell12[[#All],[Størrelsesparameter]],1,0)),AB1001,""))</f>
        <v/>
      </c>
    </row>
    <row r="1002" spans="3:29" ht="14.5">
      <c r="C1002" s="8">
        <v>77110</v>
      </c>
      <c r="Q1002" s="120" t="str">
        <f>IF(OR(P1002="",P1002=0),"",IF(ISERROR(VLOOKUP(P1002+0,Tabell3[[#All],[Næringskode]],1,0)),P1002,""))</f>
        <v/>
      </c>
    </row>
    <row r="1003" spans="3:29" ht="14.5">
      <c r="C1003" s="8">
        <v>77110</v>
      </c>
      <c r="Q1003" s="120" t="str">
        <f>IF(OR(P1003="",P1003=0),"",IF(ISERROR(VLOOKUP(P1003+0,Tabell3[[#All],[Næringskode]],1,0)),P1003,""))</f>
        <v/>
      </c>
    </row>
    <row r="1004" spans="3:29" ht="14.5">
      <c r="C1004" s="8">
        <v>77120</v>
      </c>
      <c r="Q1004" s="120" t="str">
        <f>IF(OR(P1004="",P1004=0),"",IF(ISERROR(VLOOKUP(P1004+0,Tabell3[[#All],[Næringskode]],1,0)),P1004,""))</f>
        <v/>
      </c>
    </row>
    <row r="1005" spans="3:29" ht="14.5">
      <c r="C1005" s="8">
        <v>77120</v>
      </c>
      <c r="Q1005" s="120" t="str">
        <f>IF(OR(P1005="",P1005=0),"",IF(ISERROR(VLOOKUP(P1005+0,Tabell3[[#All],[Næringskode]],1,0)),P1005,""))</f>
        <v/>
      </c>
    </row>
    <row r="1006" spans="3:29" ht="14.5">
      <c r="C1006" s="8">
        <v>77210</v>
      </c>
      <c r="Q1006" s="120" t="str">
        <f>IF(OR(P1006="",P1006=0),"",IF(ISERROR(VLOOKUP(P1006+0,Tabell3[[#All],[Næringskode]],1,0)),P1006,""))</f>
        <v/>
      </c>
    </row>
    <row r="1007" spans="3:29" ht="14.5">
      <c r="C1007" s="8">
        <v>77220</v>
      </c>
      <c r="Q1007" s="120" t="str">
        <f>IF(OR(P1007="",P1007=0),"",IF(ISERROR(VLOOKUP(P1007+0,Tabell3[[#All],[Næringskode]],1,0)),P1007,""))</f>
        <v/>
      </c>
    </row>
    <row r="1008" spans="3:29" ht="14.5">
      <c r="C1008" s="8">
        <v>77220</v>
      </c>
      <c r="Q1008" s="120" t="str">
        <f>IF(OR(P1008="",P1008=0),"",IF(ISERROR(VLOOKUP(P1008+0,Tabell3[[#All],[Næringskode]],1,0)),P1008,""))</f>
        <v/>
      </c>
    </row>
    <row r="1009" spans="3:17" ht="14.5">
      <c r="C1009" s="8">
        <v>77310</v>
      </c>
      <c r="Q1009" s="120" t="str">
        <f>IF(OR(P1009="",P1009=0),"",IF(ISERROR(VLOOKUP(P1009+0,Tabell3[[#All],[Næringskode]],1,0)),P1009,""))</f>
        <v/>
      </c>
    </row>
    <row r="1010" spans="3:17" ht="14.5">
      <c r="C1010" s="8">
        <v>77320</v>
      </c>
      <c r="Q1010" s="120" t="str">
        <f>IF(OR(P1010="",P1010=0),"",IF(ISERROR(VLOOKUP(P1010+0,Tabell3[[#All],[Næringskode]],1,0)),P1010,""))</f>
        <v/>
      </c>
    </row>
    <row r="1011" spans="3:17" ht="14.5">
      <c r="C1011" s="8">
        <v>77330</v>
      </c>
      <c r="Q1011" s="120" t="str">
        <f>IF(OR(P1011="",P1011=0),"",IF(ISERROR(VLOOKUP(P1011+0,Tabell3[[#All],[Næringskode]],1,0)),P1011,""))</f>
        <v/>
      </c>
    </row>
    <row r="1012" spans="3:17" ht="14.5">
      <c r="C1012" s="8">
        <v>77340</v>
      </c>
      <c r="Q1012" s="120" t="str">
        <f>IF(OR(P1012="",P1012=0),"",IF(ISERROR(VLOOKUP(P1012+0,Tabell3[[#All],[Næringskode]],1,0)),P1012,""))</f>
        <v/>
      </c>
    </row>
    <row r="1013" spans="3:17" ht="14.5">
      <c r="C1013" s="8">
        <v>77350</v>
      </c>
      <c r="Q1013" s="120" t="str">
        <f>IF(OR(P1013="",P1013=0),"",IF(ISERROR(VLOOKUP(P1013+0,Tabell3[[#All],[Næringskode]],1,0)),P1013,""))</f>
        <v/>
      </c>
    </row>
    <row r="1014" spans="3:17" ht="14.5">
      <c r="C1014" s="8">
        <v>77390</v>
      </c>
      <c r="Q1014" s="120" t="str">
        <f>IF(OR(P1014="",P1014=0),"",IF(ISERROR(VLOOKUP(P1014+0,Tabell3[[#All],[Næringskode]],1,0)),P1014,""))</f>
        <v/>
      </c>
    </row>
    <row r="1015" spans="3:17" ht="14.5">
      <c r="C1015" s="8">
        <v>77400</v>
      </c>
      <c r="Q1015" s="120" t="str">
        <f>IF(OR(P1015="",P1015=0),"",IF(ISERROR(VLOOKUP(P1015+0,Tabell3[[#All],[Næringskode]],1,0)),P1015,""))</f>
        <v/>
      </c>
    </row>
    <row r="1016" spans="3:17" ht="14.5">
      <c r="C1016" s="8">
        <v>77510</v>
      </c>
      <c r="Q1016" s="120" t="str">
        <f>IF(OR(P1016="",P1016=0),"",IF(ISERROR(VLOOKUP(P1016+0,Tabell3[[#All],[Næringskode]],1,0)),P1016,""))</f>
        <v/>
      </c>
    </row>
    <row r="1017" spans="3:17" ht="14.5">
      <c r="C1017" s="8">
        <v>77510</v>
      </c>
      <c r="Q1017" s="120" t="str">
        <f>IF(OR(P1017="",P1017=0),"",IF(ISERROR(VLOOKUP(P1017+0,Tabell3[[#All],[Næringskode]],1,0)),P1017,""))</f>
        <v/>
      </c>
    </row>
    <row r="1018" spans="3:17" ht="14.5">
      <c r="C1018" s="8">
        <v>77510</v>
      </c>
      <c r="Q1018" s="120" t="str">
        <f>IF(OR(P1018="",P1018=0),"",IF(ISERROR(VLOOKUP(P1018+0,Tabell3[[#All],[Næringskode]],1,0)),P1018,""))</f>
        <v/>
      </c>
    </row>
    <row r="1019" spans="3:17" ht="14.5">
      <c r="C1019" s="8">
        <v>77520</v>
      </c>
      <c r="Q1019" s="120" t="str">
        <f>IF(OR(P1019="",P1019=0),"",IF(ISERROR(VLOOKUP(P1019+0,Tabell3[[#All],[Næringskode]],1,0)),P1019,""))</f>
        <v/>
      </c>
    </row>
    <row r="1020" spans="3:17" ht="14.5">
      <c r="C1020" s="8">
        <v>78100</v>
      </c>
      <c r="Q1020" s="120" t="str">
        <f>IF(OR(P1020="",P1020=0),"",IF(ISERROR(VLOOKUP(P1020+0,Tabell3[[#All],[Næringskode]],1,0)),P1020,""))</f>
        <v/>
      </c>
    </row>
    <row r="1021" spans="3:17" ht="14.5">
      <c r="C1021" s="8">
        <v>78200</v>
      </c>
      <c r="Q1021" s="120" t="str">
        <f>IF(OR(P1021="",P1021=0),"",IF(ISERROR(VLOOKUP(P1021+0,Tabell3[[#All],[Næringskode]],1,0)),P1021,""))</f>
        <v/>
      </c>
    </row>
    <row r="1022" spans="3:17" ht="14.5">
      <c r="C1022" s="8">
        <v>78200</v>
      </c>
      <c r="Q1022" s="120" t="str">
        <f>IF(OR(P1022="",P1022=0),"",IF(ISERROR(VLOOKUP(P1022+0,Tabell3[[#All],[Næringskode]],1,0)),P1022,""))</f>
        <v/>
      </c>
    </row>
    <row r="1023" spans="3:17" ht="14.5">
      <c r="C1023" s="8">
        <v>79110</v>
      </c>
      <c r="Q1023" s="120" t="str">
        <f>IF(OR(P1023="",P1023=0),"",IF(ISERROR(VLOOKUP(P1023+0,Tabell3[[#All],[Næringskode]],1,0)),P1023,""))</f>
        <v/>
      </c>
    </row>
    <row r="1024" spans="3:17" ht="14.5">
      <c r="C1024" s="8">
        <v>79121</v>
      </c>
      <c r="Q1024" s="120" t="str">
        <f>IF(OR(P1024="",P1024=0),"",IF(ISERROR(VLOOKUP(P1024+0,Tabell3[[#All],[Næringskode]],1,0)),P1024,""))</f>
        <v/>
      </c>
    </row>
    <row r="1025" spans="3:17" ht="14.5">
      <c r="C1025" s="8">
        <v>79122</v>
      </c>
      <c r="Q1025" s="120" t="str">
        <f>IF(OR(P1025="",P1025=0),"",IF(ISERROR(VLOOKUP(P1025+0,Tabell3[[#All],[Næringskode]],1,0)),P1025,""))</f>
        <v/>
      </c>
    </row>
    <row r="1026" spans="3:17" ht="14.5">
      <c r="C1026" s="8">
        <v>79901</v>
      </c>
      <c r="Q1026" s="120" t="str">
        <f>IF(OR(P1026="",P1026=0),"",IF(ISERROR(VLOOKUP(P1026+0,Tabell3[[#All],[Næringskode]],1,0)),P1026,""))</f>
        <v/>
      </c>
    </row>
    <row r="1027" spans="3:17" ht="14.5">
      <c r="C1027" s="8">
        <v>79902</v>
      </c>
      <c r="Q1027" s="120" t="str">
        <f>IF(OR(P1027="",P1027=0),"",IF(ISERROR(VLOOKUP(P1027+0,Tabell3[[#All],[Næringskode]],1,0)),P1027,""))</f>
        <v/>
      </c>
    </row>
    <row r="1028" spans="3:17" ht="14.5">
      <c r="C1028" s="8">
        <v>80010</v>
      </c>
      <c r="Q1028" s="120" t="str">
        <f>IF(OR(P1028="",P1028=0),"",IF(ISERROR(VLOOKUP(P1028+0,Tabell3[[#All],[Næringskode]],1,0)),P1028,""))</f>
        <v/>
      </c>
    </row>
    <row r="1029" spans="3:17" ht="14.5">
      <c r="C1029" s="8">
        <v>80010</v>
      </c>
      <c r="Q1029" s="120" t="str">
        <f>IF(OR(P1029="",P1029=0),"",IF(ISERROR(VLOOKUP(P1029+0,Tabell3[[#All],[Næringskode]],1,0)),P1029,""))</f>
        <v/>
      </c>
    </row>
    <row r="1030" spans="3:17" ht="14.5">
      <c r="C1030" s="8">
        <v>80090</v>
      </c>
      <c r="Q1030" s="120" t="str">
        <f>IF(OR(P1030="",P1030=0),"",IF(ISERROR(VLOOKUP(P1030+0,Tabell3[[#All],[Næringskode]],1,0)),P1030,""))</f>
        <v/>
      </c>
    </row>
    <row r="1031" spans="3:17" ht="14.5">
      <c r="C1031" s="8">
        <v>80090</v>
      </c>
      <c r="Q1031" s="120" t="str">
        <f>IF(OR(P1031="",P1031=0),"",IF(ISERROR(VLOOKUP(P1031+0,Tabell3[[#All],[Næringskode]],1,0)),P1031,""))</f>
        <v/>
      </c>
    </row>
    <row r="1032" spans="3:17" ht="14.5">
      <c r="C1032" s="8">
        <v>81100</v>
      </c>
      <c r="Q1032" s="120" t="str">
        <f>IF(OR(P1032="",P1032=0),"",IF(ISERROR(VLOOKUP(P1032+0,Tabell3[[#All],[Næringskode]],1,0)),P1032,""))</f>
        <v/>
      </c>
    </row>
    <row r="1033" spans="3:17" ht="14.5">
      <c r="C1033" s="8">
        <v>81100</v>
      </c>
      <c r="Q1033" s="120" t="str">
        <f>IF(OR(P1033="",P1033=0),"",IF(ISERROR(VLOOKUP(P1033+0,Tabell3[[#All],[Næringskode]],1,0)),P1033,""))</f>
        <v/>
      </c>
    </row>
    <row r="1034" spans="3:17" ht="14.5">
      <c r="C1034" s="8">
        <v>81210</v>
      </c>
      <c r="Q1034" s="120" t="str">
        <f>IF(OR(P1034="",P1034=0),"",IF(ISERROR(VLOOKUP(P1034+0,Tabell3[[#All],[Næringskode]],1,0)),P1034,""))</f>
        <v/>
      </c>
    </row>
    <row r="1035" spans="3:17" ht="14.5">
      <c r="C1035" s="8">
        <v>81220</v>
      </c>
      <c r="Q1035" s="120" t="str">
        <f>IF(OR(P1035="",P1035=0),"",IF(ISERROR(VLOOKUP(P1035+0,Tabell3[[#All],[Næringskode]],1,0)),P1035,""))</f>
        <v/>
      </c>
    </row>
    <row r="1036" spans="3:17" ht="14.5">
      <c r="C1036" s="8">
        <v>81220</v>
      </c>
      <c r="Q1036" s="120" t="str">
        <f>IF(OR(P1036="",P1036=0),"",IF(ISERROR(VLOOKUP(P1036+0,Tabell3[[#All],[Næringskode]],1,0)),P1036,""))</f>
        <v/>
      </c>
    </row>
    <row r="1037" spans="3:17" ht="14.5">
      <c r="C1037" s="8">
        <v>81220</v>
      </c>
      <c r="Q1037" s="120" t="str">
        <f>IF(OR(P1037="",P1037=0),"",IF(ISERROR(VLOOKUP(P1037+0,Tabell3[[#All],[Næringskode]],1,0)),P1037,""))</f>
        <v/>
      </c>
    </row>
    <row r="1038" spans="3:17" ht="14.5">
      <c r="C1038" s="8">
        <v>81230</v>
      </c>
      <c r="Q1038" s="120" t="str">
        <f>IF(OR(P1038="",P1038=0),"",IF(ISERROR(VLOOKUP(P1038+0,Tabell3[[#All],[Næringskode]],1,0)),P1038,""))</f>
        <v/>
      </c>
    </row>
    <row r="1039" spans="3:17" ht="14.5">
      <c r="C1039" s="8">
        <v>81230</v>
      </c>
      <c r="Q1039" s="120" t="str">
        <f>IF(OR(P1039="",P1039=0),"",IF(ISERROR(VLOOKUP(P1039+0,Tabell3[[#All],[Næringskode]],1,0)),P1039,""))</f>
        <v/>
      </c>
    </row>
    <row r="1040" spans="3:17" ht="14.5">
      <c r="C1040" s="8">
        <v>81300</v>
      </c>
      <c r="Q1040" s="120" t="str">
        <f>IF(OR(P1040="",P1040=0),"",IF(ISERROR(VLOOKUP(P1040+0,Tabell3[[#All],[Næringskode]],1,0)),P1040,""))</f>
        <v/>
      </c>
    </row>
    <row r="1041" spans="3:17" ht="14.5">
      <c r="C1041" s="8">
        <v>82100</v>
      </c>
      <c r="Q1041" s="120" t="str">
        <f>IF(OR(P1041="",P1041=0),"",IF(ISERROR(VLOOKUP(P1041+0,Tabell3[[#All],[Næringskode]],1,0)),P1041,""))</f>
        <v/>
      </c>
    </row>
    <row r="1042" spans="3:17" ht="14.5">
      <c r="C1042" s="8">
        <v>82100</v>
      </c>
      <c r="Q1042" s="120" t="str">
        <f>IF(OR(P1042="",P1042=0),"",IF(ISERROR(VLOOKUP(P1042+0,Tabell3[[#All],[Næringskode]],1,0)),P1042,""))</f>
        <v/>
      </c>
    </row>
    <row r="1043" spans="3:17" ht="14.5">
      <c r="C1043" s="8">
        <v>82200</v>
      </c>
      <c r="Q1043" s="120" t="str">
        <f>IF(OR(P1043="",P1043=0),"",IF(ISERROR(VLOOKUP(P1043+0,Tabell3[[#All],[Næringskode]],1,0)),P1043,""))</f>
        <v/>
      </c>
    </row>
    <row r="1044" spans="3:17" ht="14.5">
      <c r="C1044" s="8">
        <v>82200</v>
      </c>
      <c r="Q1044" s="120" t="str">
        <f>IF(OR(P1044="",P1044=0),"",IF(ISERROR(VLOOKUP(P1044+0,Tabell3[[#All],[Næringskode]],1,0)),P1044,""))</f>
        <v/>
      </c>
    </row>
    <row r="1045" spans="3:17" ht="14.5">
      <c r="C1045" s="8">
        <v>82300</v>
      </c>
      <c r="Q1045" s="120" t="str">
        <f>IF(OR(P1045="",P1045=0),"",IF(ISERROR(VLOOKUP(P1045+0,Tabell3[[#All],[Næringskode]],1,0)),P1045,""))</f>
        <v/>
      </c>
    </row>
    <row r="1046" spans="3:17" ht="14.5">
      <c r="C1046" s="8">
        <v>82400</v>
      </c>
      <c r="Q1046" s="120" t="str">
        <f>IF(OR(P1046="",P1046=0),"",IF(ISERROR(VLOOKUP(P1046+0,Tabell3[[#All],[Næringskode]],1,0)),P1046,""))</f>
        <v/>
      </c>
    </row>
    <row r="1047" spans="3:17" ht="14.5">
      <c r="C1047" s="8">
        <v>82400</v>
      </c>
      <c r="Q1047" s="120" t="str">
        <f>IF(OR(P1047="",P1047=0),"",IF(ISERROR(VLOOKUP(P1047+0,Tabell3[[#All],[Næringskode]],1,0)),P1047,""))</f>
        <v/>
      </c>
    </row>
    <row r="1048" spans="3:17" ht="14.5">
      <c r="C1048" s="8">
        <v>82910</v>
      </c>
      <c r="Q1048" s="120" t="str">
        <f>IF(OR(P1048="",P1048=0),"",IF(ISERROR(VLOOKUP(P1048+0,Tabell3[[#All],[Næringskode]],1,0)),P1048,""))</f>
        <v/>
      </c>
    </row>
    <row r="1049" spans="3:17" ht="14.5">
      <c r="C1049" s="8">
        <v>82910</v>
      </c>
      <c r="Q1049" s="120" t="str">
        <f>IF(OR(P1049="",P1049=0),"",IF(ISERROR(VLOOKUP(P1049+0,Tabell3[[#All],[Næringskode]],1,0)),P1049,""))</f>
        <v/>
      </c>
    </row>
    <row r="1050" spans="3:17" ht="14.5">
      <c r="C1050" s="8">
        <v>82920</v>
      </c>
      <c r="Q1050" s="120" t="str">
        <f>IF(OR(P1050="",P1050=0),"",IF(ISERROR(VLOOKUP(P1050+0,Tabell3[[#All],[Næringskode]],1,0)),P1050,""))</f>
        <v/>
      </c>
    </row>
    <row r="1051" spans="3:17" ht="14.5">
      <c r="C1051" s="8">
        <v>82990</v>
      </c>
      <c r="Q1051" s="120" t="str">
        <f>IF(OR(P1051="",P1051=0),"",IF(ISERROR(VLOOKUP(P1051+0,Tabell3[[#All],[Næringskode]],1,0)),P1051,""))</f>
        <v/>
      </c>
    </row>
    <row r="1052" spans="3:17" ht="14.5">
      <c r="C1052" s="8">
        <v>84110</v>
      </c>
      <c r="Q1052" s="120" t="str">
        <f>IF(OR(P1052="",P1052=0),"",IF(ISERROR(VLOOKUP(P1052+0,Tabell3[[#All],[Næringskode]],1,0)),P1052,""))</f>
        <v/>
      </c>
    </row>
    <row r="1053" spans="3:17" ht="14.5">
      <c r="C1053" s="8">
        <v>84120</v>
      </c>
      <c r="Q1053" s="120" t="str">
        <f>IF(OR(P1053="",P1053=0),"",IF(ISERROR(VLOOKUP(P1053+0,Tabell3[[#All],[Næringskode]],1,0)),P1053,""))</f>
        <v/>
      </c>
    </row>
    <row r="1054" spans="3:17" ht="14.5">
      <c r="C1054" s="8">
        <v>84130</v>
      </c>
      <c r="Q1054" s="120" t="str">
        <f>IF(OR(P1054="",P1054=0),"",IF(ISERROR(VLOOKUP(P1054+0,Tabell3[[#All],[Næringskode]],1,0)),P1054,""))</f>
        <v/>
      </c>
    </row>
    <row r="1055" spans="3:17" ht="14.5">
      <c r="C1055" s="8">
        <v>84210</v>
      </c>
      <c r="Q1055" s="120" t="str">
        <f>IF(OR(P1055="",P1055=0),"",IF(ISERROR(VLOOKUP(P1055+0,Tabell3[[#All],[Næringskode]],1,0)),P1055,""))</f>
        <v/>
      </c>
    </row>
    <row r="1056" spans="3:17" ht="14.5">
      <c r="C1056" s="8">
        <v>84220</v>
      </c>
      <c r="Q1056" s="120" t="str">
        <f>IF(OR(P1056="",P1056=0),"",IF(ISERROR(VLOOKUP(P1056+0,Tabell3[[#All],[Næringskode]],1,0)),P1056,""))</f>
        <v/>
      </c>
    </row>
    <row r="1057" spans="3:17" ht="14.5">
      <c r="C1057" s="8">
        <v>84230</v>
      </c>
      <c r="Q1057" s="120" t="str">
        <f>IF(OR(P1057="",P1057=0),"",IF(ISERROR(VLOOKUP(P1057+0,Tabell3[[#All],[Næringskode]],1,0)),P1057,""))</f>
        <v/>
      </c>
    </row>
    <row r="1058" spans="3:17" ht="14.5">
      <c r="C1058" s="8">
        <v>84240</v>
      </c>
      <c r="Q1058" s="120" t="str">
        <f>IF(OR(P1058="",P1058=0),"",IF(ISERROR(VLOOKUP(P1058+0,Tabell3[[#All],[Næringskode]],1,0)),P1058,""))</f>
        <v/>
      </c>
    </row>
    <row r="1059" spans="3:17" ht="14.5">
      <c r="C1059" s="8">
        <v>84250</v>
      </c>
      <c r="Q1059" s="120" t="str">
        <f>IF(OR(P1059="",P1059=0),"",IF(ISERROR(VLOOKUP(P1059+0,Tabell3[[#All],[Næringskode]],1,0)),P1059,""))</f>
        <v/>
      </c>
    </row>
    <row r="1060" spans="3:17" ht="14.5">
      <c r="C1060" s="8">
        <v>84250</v>
      </c>
      <c r="Q1060" s="120" t="str">
        <f>IF(OR(P1060="",P1060=0),"",IF(ISERROR(VLOOKUP(P1060+0,Tabell3[[#All],[Næringskode]],1,0)),P1060,""))</f>
        <v/>
      </c>
    </row>
    <row r="1061" spans="3:17" ht="14.5">
      <c r="C1061" s="8">
        <v>84300</v>
      </c>
      <c r="Q1061" s="120" t="str">
        <f>IF(OR(P1061="",P1061=0),"",IF(ISERROR(VLOOKUP(P1061+0,Tabell3[[#All],[Næringskode]],1,0)),P1061,""))</f>
        <v/>
      </c>
    </row>
    <row r="1062" spans="3:17" ht="14.5">
      <c r="C1062" s="8">
        <v>85100</v>
      </c>
      <c r="Q1062" s="120" t="str">
        <f>IF(OR(P1062="",P1062=0),"",IF(ISERROR(VLOOKUP(P1062+0,Tabell3[[#All],[Næringskode]],1,0)),P1062,""))</f>
        <v/>
      </c>
    </row>
    <row r="1063" spans="3:17" ht="14.5">
      <c r="C1063" s="8">
        <v>85100</v>
      </c>
      <c r="Q1063" s="120" t="str">
        <f>IF(OR(P1063="",P1063=0),"",IF(ISERROR(VLOOKUP(P1063+0,Tabell3[[#All],[Næringskode]],1,0)),P1063,""))</f>
        <v/>
      </c>
    </row>
    <row r="1064" spans="3:17" ht="14.5">
      <c r="C1064" s="8">
        <v>85201</v>
      </c>
      <c r="Q1064" s="120" t="str">
        <f>IF(OR(P1064="",P1064=0),"",IF(ISERROR(VLOOKUP(P1064+0,Tabell3[[#All],[Næringskode]],1,0)),P1064,""))</f>
        <v/>
      </c>
    </row>
    <row r="1065" spans="3:17" ht="14.5">
      <c r="C1065" s="8">
        <v>85202</v>
      </c>
      <c r="Q1065" s="120" t="str">
        <f>IF(OR(P1065="",P1065=0),"",IF(ISERROR(VLOOKUP(P1065+0,Tabell3[[#All],[Næringskode]],1,0)),P1065,""))</f>
        <v/>
      </c>
    </row>
    <row r="1066" spans="3:17" ht="14.5">
      <c r="C1066" s="8">
        <v>85202</v>
      </c>
      <c r="Q1066" s="120" t="str">
        <f>IF(OR(P1066="",P1066=0),"",IF(ISERROR(VLOOKUP(P1066+0,Tabell3[[#All],[Næringskode]],1,0)),P1066,""))</f>
        <v/>
      </c>
    </row>
    <row r="1067" spans="3:17" ht="14.5">
      <c r="C1067" s="8">
        <v>85310</v>
      </c>
      <c r="Q1067" s="120" t="str">
        <f>IF(OR(P1067="",P1067=0),"",IF(ISERROR(VLOOKUP(P1067+0,Tabell3[[#All],[Næringskode]],1,0)),P1067,""))</f>
        <v/>
      </c>
    </row>
    <row r="1068" spans="3:17" ht="14.5">
      <c r="C1068" s="8">
        <v>85320</v>
      </c>
      <c r="Q1068" s="120" t="str">
        <f>IF(OR(P1068="",P1068=0),"",IF(ISERROR(VLOOKUP(P1068+0,Tabell3[[#All],[Næringskode]],1,0)),P1068,""))</f>
        <v/>
      </c>
    </row>
    <row r="1069" spans="3:17" ht="14.5">
      <c r="C1069" s="8">
        <v>85330</v>
      </c>
      <c r="Q1069" s="120" t="str">
        <f>IF(OR(P1069="",P1069=0),"",IF(ISERROR(VLOOKUP(P1069+0,Tabell3[[#All],[Næringskode]],1,0)),P1069,""))</f>
        <v/>
      </c>
    </row>
    <row r="1070" spans="3:17" ht="14.5">
      <c r="C1070" s="8">
        <v>85401</v>
      </c>
      <c r="Q1070" s="120" t="str">
        <f>IF(OR(P1070="",P1070=0),"",IF(ISERROR(VLOOKUP(P1070+0,Tabell3[[#All],[Næringskode]],1,0)),P1070,""))</f>
        <v/>
      </c>
    </row>
    <row r="1071" spans="3:17" ht="14.5">
      <c r="C1071" s="8">
        <v>85402</v>
      </c>
      <c r="Q1071" s="120" t="str">
        <f>IF(OR(P1071="",P1071=0),"",IF(ISERROR(VLOOKUP(P1071+0,Tabell3[[#All],[Næringskode]],1,0)),P1071,""))</f>
        <v/>
      </c>
    </row>
    <row r="1072" spans="3:17" ht="14.5">
      <c r="C1072" s="8">
        <v>85403</v>
      </c>
      <c r="Q1072" s="120" t="str">
        <f>IF(OR(P1072="",P1072=0),"",IF(ISERROR(VLOOKUP(P1072+0,Tabell3[[#All],[Næringskode]],1,0)),P1072,""))</f>
        <v/>
      </c>
    </row>
    <row r="1073" spans="3:17" ht="14.5">
      <c r="C1073" s="8">
        <v>85403</v>
      </c>
      <c r="Q1073" s="120" t="str">
        <f>IF(OR(P1073="",P1073=0),"",IF(ISERROR(VLOOKUP(P1073+0,Tabell3[[#All],[Næringskode]],1,0)),P1073,""))</f>
        <v/>
      </c>
    </row>
    <row r="1074" spans="3:17" ht="14.5">
      <c r="C1074" s="8">
        <v>85403</v>
      </c>
      <c r="Q1074" s="120" t="str">
        <f>IF(OR(P1074="",P1074=0),"",IF(ISERROR(VLOOKUP(P1074+0,Tabell3[[#All],[Næringskode]],1,0)),P1074,""))</f>
        <v/>
      </c>
    </row>
    <row r="1075" spans="3:17" ht="14.5">
      <c r="C1075" s="8">
        <v>85404</v>
      </c>
      <c r="Q1075" s="120" t="str">
        <f>IF(OR(P1075="",P1075=0),"",IF(ISERROR(VLOOKUP(P1075+0,Tabell3[[#All],[Næringskode]],1,0)),P1075,""))</f>
        <v/>
      </c>
    </row>
    <row r="1076" spans="3:17" ht="14.5">
      <c r="C1076" s="8">
        <v>85510</v>
      </c>
      <c r="Q1076" s="120" t="str">
        <f>IF(OR(P1076="",P1076=0),"",IF(ISERROR(VLOOKUP(P1076+0,Tabell3[[#All],[Næringskode]],1,0)),P1076,""))</f>
        <v/>
      </c>
    </row>
    <row r="1077" spans="3:17" ht="14.5">
      <c r="C1077" s="8">
        <v>85521</v>
      </c>
      <c r="Q1077" s="120" t="str">
        <f>IF(OR(P1077="",P1077=0),"",IF(ISERROR(VLOOKUP(P1077+0,Tabell3[[#All],[Næringskode]],1,0)),P1077,""))</f>
        <v/>
      </c>
    </row>
    <row r="1078" spans="3:17" ht="14.5">
      <c r="C1078" s="8">
        <v>85521</v>
      </c>
      <c r="Q1078" s="120" t="str">
        <f>IF(OR(P1078="",P1078=0),"",IF(ISERROR(VLOOKUP(P1078+0,Tabell3[[#All],[Næringskode]],1,0)),P1078,""))</f>
        <v/>
      </c>
    </row>
    <row r="1079" spans="3:17" ht="14.5">
      <c r="C1079" s="8">
        <v>85529</v>
      </c>
      <c r="Q1079" s="120" t="str">
        <f>IF(OR(P1079="",P1079=0),"",IF(ISERROR(VLOOKUP(P1079+0,Tabell3[[#All],[Næringskode]],1,0)),P1079,""))</f>
        <v/>
      </c>
    </row>
    <row r="1080" spans="3:17" ht="14.5">
      <c r="C1080" s="8">
        <v>85529</v>
      </c>
      <c r="Q1080" s="120" t="str">
        <f>IF(OR(P1080="",P1080=0),"",IF(ISERROR(VLOOKUP(P1080+0,Tabell3[[#All],[Næringskode]],1,0)),P1080,""))</f>
        <v/>
      </c>
    </row>
    <row r="1081" spans="3:17" ht="14.5">
      <c r="C1081" s="8">
        <v>85531</v>
      </c>
      <c r="Q1081" s="120" t="str">
        <f>IF(OR(P1081="",P1081=0),"",IF(ISERROR(VLOOKUP(P1081+0,Tabell3[[#All],[Næringskode]],1,0)),P1081,""))</f>
        <v/>
      </c>
    </row>
    <row r="1082" spans="3:17" ht="14.5">
      <c r="C1082" s="8">
        <v>85532</v>
      </c>
      <c r="Q1082" s="120" t="str">
        <f>IF(OR(P1082="",P1082=0),"",IF(ISERROR(VLOOKUP(P1082+0,Tabell3[[#All],[Næringskode]],1,0)),P1082,""))</f>
        <v/>
      </c>
    </row>
    <row r="1083" spans="3:17" ht="14.5">
      <c r="C1083" s="8">
        <v>85591</v>
      </c>
      <c r="Q1083" s="120" t="str">
        <f>IF(OR(P1083="",P1083=0),"",IF(ISERROR(VLOOKUP(P1083+0,Tabell3[[#All],[Næringskode]],1,0)),P1083,""))</f>
        <v/>
      </c>
    </row>
    <row r="1084" spans="3:17" ht="14.5">
      <c r="C1084" s="8">
        <v>85592</v>
      </c>
      <c r="Q1084" s="120" t="str">
        <f>IF(OR(P1084="",P1084=0),"",IF(ISERROR(VLOOKUP(P1084+0,Tabell3[[#All],[Næringskode]],1,0)),P1084,""))</f>
        <v/>
      </c>
    </row>
    <row r="1085" spans="3:17" ht="14.5">
      <c r="C1085" s="8">
        <v>85593</v>
      </c>
      <c r="Q1085" s="120" t="str">
        <f>IF(OR(P1085="",P1085=0),"",IF(ISERROR(VLOOKUP(P1085+0,Tabell3[[#All],[Næringskode]],1,0)),P1085,""))</f>
        <v/>
      </c>
    </row>
    <row r="1086" spans="3:17" ht="14.5">
      <c r="C1086" s="8">
        <v>85593</v>
      </c>
      <c r="Q1086" s="120" t="str">
        <f>IF(OR(P1086="",P1086=0),"",IF(ISERROR(VLOOKUP(P1086+0,Tabell3[[#All],[Næringskode]],1,0)),P1086,""))</f>
        <v/>
      </c>
    </row>
    <row r="1087" spans="3:17" ht="14.5">
      <c r="C1087" s="8">
        <v>85594</v>
      </c>
      <c r="Q1087" s="120" t="str">
        <f>IF(OR(P1087="",P1087=0),"",IF(ISERROR(VLOOKUP(P1087+0,Tabell3[[#All],[Næringskode]],1,0)),P1087,""))</f>
        <v/>
      </c>
    </row>
    <row r="1088" spans="3:17" ht="14.5">
      <c r="C1088" s="8">
        <v>85595</v>
      </c>
      <c r="Q1088" s="120" t="str">
        <f>IF(OR(P1088="",P1088=0),"",IF(ISERROR(VLOOKUP(P1088+0,Tabell3[[#All],[Næringskode]],1,0)),P1088,""))</f>
        <v/>
      </c>
    </row>
    <row r="1089" spans="3:17" ht="14.5">
      <c r="C1089" s="8">
        <v>85596</v>
      </c>
      <c r="Q1089" s="120" t="str">
        <f>IF(OR(P1089="",P1089=0),"",IF(ISERROR(VLOOKUP(P1089+0,Tabell3[[#All],[Næringskode]],1,0)),P1089,""))</f>
        <v/>
      </c>
    </row>
    <row r="1090" spans="3:17" ht="14.5">
      <c r="C1090" s="8">
        <v>85597</v>
      </c>
      <c r="Q1090" s="120" t="str">
        <f>IF(OR(P1090="",P1090=0),"",IF(ISERROR(VLOOKUP(P1090+0,Tabell3[[#All],[Næringskode]],1,0)),P1090,""))</f>
        <v/>
      </c>
    </row>
    <row r="1091" spans="3:17" ht="14.5">
      <c r="C1091" s="8">
        <v>85610</v>
      </c>
      <c r="Q1091" s="120" t="str">
        <f>IF(OR(P1091="",P1091=0),"",IF(ISERROR(VLOOKUP(P1091+0,Tabell3[[#All],[Næringskode]],1,0)),P1091,""))</f>
        <v/>
      </c>
    </row>
    <row r="1092" spans="3:17" ht="14.5">
      <c r="C1092" s="8">
        <v>85691</v>
      </c>
      <c r="Q1092" s="120" t="str">
        <f>IF(OR(P1092="",P1092=0),"",IF(ISERROR(VLOOKUP(P1092+0,Tabell3[[#All],[Næringskode]],1,0)),P1092,""))</f>
        <v/>
      </c>
    </row>
    <row r="1093" spans="3:17" ht="14.5">
      <c r="C1093" s="8">
        <v>85692</v>
      </c>
      <c r="Q1093" s="120" t="str">
        <f>IF(OR(P1093="",P1093=0),"",IF(ISERROR(VLOOKUP(P1093+0,Tabell3[[#All],[Næringskode]],1,0)),P1093,""))</f>
        <v/>
      </c>
    </row>
    <row r="1094" spans="3:17" ht="14.5">
      <c r="C1094" s="8">
        <v>85699</v>
      </c>
      <c r="Q1094" s="120" t="str">
        <f>IF(OR(P1094="",P1094=0),"",IF(ISERROR(VLOOKUP(P1094+0,Tabell3[[#All],[Næringskode]],1,0)),P1094,""))</f>
        <v/>
      </c>
    </row>
    <row r="1095" spans="3:17" ht="14.5">
      <c r="C1095" s="8">
        <v>86101</v>
      </c>
      <c r="Q1095" s="120" t="str">
        <f>IF(OR(P1095="",P1095=0),"",IF(ISERROR(VLOOKUP(P1095+0,Tabell3[[#All],[Næringskode]],1,0)),P1095,""))</f>
        <v/>
      </c>
    </row>
    <row r="1096" spans="3:17" ht="14.5">
      <c r="C1096" s="8">
        <v>86101</v>
      </c>
      <c r="Q1096" s="120" t="str">
        <f>IF(OR(P1096="",P1096=0),"",IF(ISERROR(VLOOKUP(P1096+0,Tabell3[[#All],[Næringskode]],1,0)),P1096,""))</f>
        <v/>
      </c>
    </row>
    <row r="1097" spans="3:17" ht="14.5">
      <c r="C1097" s="8">
        <v>86101</v>
      </c>
      <c r="Q1097" s="120" t="str">
        <f>IF(OR(P1097="",P1097=0),"",IF(ISERROR(VLOOKUP(P1097+0,Tabell3[[#All],[Næringskode]],1,0)),P1097,""))</f>
        <v/>
      </c>
    </row>
    <row r="1098" spans="3:17" ht="14.5">
      <c r="C1098" s="8">
        <v>86101</v>
      </c>
      <c r="Q1098" s="120" t="str">
        <f>IF(OR(P1098="",P1098=0),"",IF(ISERROR(VLOOKUP(P1098+0,Tabell3[[#All],[Næringskode]],1,0)),P1098,""))</f>
        <v/>
      </c>
    </row>
    <row r="1099" spans="3:17" ht="14.5">
      <c r="C1099" s="8">
        <v>86102</v>
      </c>
      <c r="Q1099" s="120" t="str">
        <f>IF(OR(P1099="",P1099=0),"",IF(ISERROR(VLOOKUP(P1099+0,Tabell3[[#All],[Næringskode]],1,0)),P1099,""))</f>
        <v/>
      </c>
    </row>
    <row r="1100" spans="3:17" ht="14.5">
      <c r="C1100" s="8">
        <v>86102</v>
      </c>
      <c r="Q1100" s="120" t="str">
        <f>IF(OR(P1100="",P1100=0),"",IF(ISERROR(VLOOKUP(P1100+0,Tabell3[[#All],[Næringskode]],1,0)),P1100,""))</f>
        <v/>
      </c>
    </row>
    <row r="1101" spans="3:17" ht="14.5">
      <c r="C1101" s="8">
        <v>86103</v>
      </c>
      <c r="Q1101" s="120" t="str">
        <f>IF(OR(P1101="",P1101=0),"",IF(ISERROR(VLOOKUP(P1101+0,Tabell3[[#All],[Næringskode]],1,0)),P1101,""))</f>
        <v/>
      </c>
    </row>
    <row r="1102" spans="3:17" ht="14.5">
      <c r="C1102" s="8">
        <v>86103</v>
      </c>
      <c r="Q1102" s="120" t="str">
        <f>IF(OR(P1102="",P1102=0),"",IF(ISERROR(VLOOKUP(P1102+0,Tabell3[[#All],[Næringskode]],1,0)),P1102,""))</f>
        <v/>
      </c>
    </row>
    <row r="1103" spans="3:17" ht="14.5">
      <c r="C1103" s="8">
        <v>86104</v>
      </c>
      <c r="Q1103" s="120" t="str">
        <f>IF(OR(P1103="",P1103=0),"",IF(ISERROR(VLOOKUP(P1103+0,Tabell3[[#All],[Næringskode]],1,0)),P1103,""))</f>
        <v/>
      </c>
    </row>
    <row r="1104" spans="3:17" ht="14.5">
      <c r="C1104" s="8">
        <v>86104</v>
      </c>
      <c r="Q1104" s="120" t="str">
        <f>IF(OR(P1104="",P1104=0),"",IF(ISERROR(VLOOKUP(P1104+0,Tabell3[[#All],[Næringskode]],1,0)),P1104,""))</f>
        <v/>
      </c>
    </row>
    <row r="1105" spans="3:17" ht="14.5">
      <c r="C1105" s="8">
        <v>86210</v>
      </c>
      <c r="Q1105" s="120" t="str">
        <f>IF(OR(P1105="",P1105=0),"",IF(ISERROR(VLOOKUP(P1105+0,Tabell3[[#All],[Næringskode]],1,0)),P1105,""))</f>
        <v/>
      </c>
    </row>
    <row r="1106" spans="3:17" ht="14.5">
      <c r="C1106" s="8">
        <v>86221</v>
      </c>
      <c r="Q1106" s="120" t="str">
        <f>IF(OR(P1106="",P1106=0),"",IF(ISERROR(VLOOKUP(P1106+0,Tabell3[[#All],[Næringskode]],1,0)),P1106,""))</f>
        <v/>
      </c>
    </row>
    <row r="1107" spans="3:17" ht="14.5">
      <c r="C1107" s="8">
        <v>86221</v>
      </c>
      <c r="Q1107" s="120" t="str">
        <f>IF(OR(P1107="",P1107=0),"",IF(ISERROR(VLOOKUP(P1107+0,Tabell3[[#All],[Næringskode]],1,0)),P1107,""))</f>
        <v/>
      </c>
    </row>
    <row r="1108" spans="3:17" ht="14.5">
      <c r="C1108" s="8">
        <v>86222</v>
      </c>
      <c r="Q1108" s="120" t="str">
        <f>IF(OR(P1108="",P1108=0),"",IF(ISERROR(VLOOKUP(P1108+0,Tabell3[[#All],[Næringskode]],1,0)),P1108,""))</f>
        <v/>
      </c>
    </row>
    <row r="1109" spans="3:17" ht="14.5">
      <c r="C1109" s="8">
        <v>86222</v>
      </c>
      <c r="Q1109" s="120" t="str">
        <f>IF(OR(P1109="",P1109=0),"",IF(ISERROR(VLOOKUP(P1109+0,Tabell3[[#All],[Næringskode]],1,0)),P1109,""))</f>
        <v/>
      </c>
    </row>
    <row r="1110" spans="3:17" ht="14.5">
      <c r="C1110" s="8">
        <v>86222</v>
      </c>
      <c r="Q1110" s="120" t="str">
        <f>IF(OR(P1110="",P1110=0),"",IF(ISERROR(VLOOKUP(P1110+0,Tabell3[[#All],[Næringskode]],1,0)),P1110,""))</f>
        <v/>
      </c>
    </row>
    <row r="1111" spans="3:17" ht="14.5">
      <c r="C1111" s="8">
        <v>86222</v>
      </c>
      <c r="Q1111" s="120" t="str">
        <f>IF(OR(P1111="",P1111=0),"",IF(ISERROR(VLOOKUP(P1111+0,Tabell3[[#All],[Næringskode]],1,0)),P1111,""))</f>
        <v/>
      </c>
    </row>
    <row r="1112" spans="3:17" ht="14.5">
      <c r="C1112" s="8">
        <v>86230</v>
      </c>
      <c r="Q1112" s="120" t="str">
        <f>IF(OR(P1112="",P1112=0),"",IF(ISERROR(VLOOKUP(P1112+0,Tabell3[[#All],[Næringskode]],1,0)),P1112,""))</f>
        <v/>
      </c>
    </row>
    <row r="1113" spans="3:17" ht="14.5">
      <c r="C1113" s="8">
        <v>86910</v>
      </c>
      <c r="Q1113" s="120" t="str">
        <f>IF(OR(P1113="",P1113=0),"",IF(ISERROR(VLOOKUP(P1113+0,Tabell3[[#All],[Næringskode]],1,0)),P1113,""))</f>
        <v/>
      </c>
    </row>
    <row r="1114" spans="3:17" ht="14.5">
      <c r="C1114" s="8">
        <v>86921</v>
      </c>
      <c r="Q1114" s="120" t="str">
        <f>IF(OR(P1114="",P1114=0),"",IF(ISERROR(VLOOKUP(P1114+0,Tabell3[[#All],[Næringskode]],1,0)),P1114,""))</f>
        <v/>
      </c>
    </row>
    <row r="1115" spans="3:17" ht="14.5">
      <c r="C1115" s="8">
        <v>86922</v>
      </c>
      <c r="Q1115" s="120" t="str">
        <f>IF(OR(P1115="",P1115=0),"",IF(ISERROR(VLOOKUP(P1115+0,Tabell3[[#All],[Næringskode]],1,0)),P1115,""))</f>
        <v/>
      </c>
    </row>
    <row r="1116" spans="3:17" ht="14.5">
      <c r="C1116" s="8">
        <v>86930</v>
      </c>
      <c r="Q1116" s="120" t="str">
        <f>IF(OR(P1116="",P1116=0),"",IF(ISERROR(VLOOKUP(P1116+0,Tabell3[[#All],[Næringskode]],1,0)),P1116,""))</f>
        <v/>
      </c>
    </row>
    <row r="1117" spans="3:17" ht="14.5">
      <c r="C1117" s="8">
        <v>86930</v>
      </c>
      <c r="Q1117" s="120" t="str">
        <f>IF(OR(P1117="",P1117=0),"",IF(ISERROR(VLOOKUP(P1117+0,Tabell3[[#All],[Næringskode]],1,0)),P1117,""))</f>
        <v/>
      </c>
    </row>
    <row r="1118" spans="3:17" ht="14.5">
      <c r="C1118" s="8">
        <v>86941</v>
      </c>
      <c r="Q1118" s="120" t="str">
        <f>IF(OR(P1118="",P1118=0),"",IF(ISERROR(VLOOKUP(P1118+0,Tabell3[[#All],[Næringskode]],1,0)),P1118,""))</f>
        <v/>
      </c>
    </row>
    <row r="1119" spans="3:17" ht="14.5">
      <c r="C1119" s="8">
        <v>86941</v>
      </c>
      <c r="Q1119" s="120" t="str">
        <f>IF(OR(P1119="",P1119=0),"",IF(ISERROR(VLOOKUP(P1119+0,Tabell3[[#All],[Næringskode]],1,0)),P1119,""))</f>
        <v/>
      </c>
    </row>
    <row r="1120" spans="3:17" ht="14.5">
      <c r="C1120" s="8">
        <v>86941</v>
      </c>
      <c r="Q1120" s="120" t="str">
        <f>IF(OR(P1120="",P1120=0),"",IF(ISERROR(VLOOKUP(P1120+0,Tabell3[[#All],[Næringskode]],1,0)),P1120,""))</f>
        <v/>
      </c>
    </row>
    <row r="1121" spans="3:17" ht="14.5">
      <c r="C1121" s="8">
        <v>86942</v>
      </c>
      <c r="Q1121" s="120" t="str">
        <f>IF(OR(P1121="",P1121=0),"",IF(ISERROR(VLOOKUP(P1121+0,Tabell3[[#All],[Næringskode]],1,0)),P1121,""))</f>
        <v/>
      </c>
    </row>
    <row r="1122" spans="3:17" ht="14.5">
      <c r="C1122" s="8">
        <v>86942</v>
      </c>
      <c r="Q1122" s="120" t="str">
        <f>IF(OR(P1122="",P1122=0),"",IF(ISERROR(VLOOKUP(P1122+0,Tabell3[[#All],[Næringskode]],1,0)),P1122,""))</f>
        <v/>
      </c>
    </row>
    <row r="1123" spans="3:17" ht="14.5">
      <c r="C1123" s="8">
        <v>86950</v>
      </c>
      <c r="Q1123" s="120" t="str">
        <f>IF(OR(P1123="",P1123=0),"",IF(ISERROR(VLOOKUP(P1123+0,Tabell3[[#All],[Næringskode]],1,0)),P1123,""))</f>
        <v/>
      </c>
    </row>
    <row r="1124" spans="3:17" ht="14.5">
      <c r="C1124" s="8">
        <v>86950</v>
      </c>
      <c r="Q1124" s="120" t="str">
        <f>IF(OR(P1124="",P1124=0),"",IF(ISERROR(VLOOKUP(P1124+0,Tabell3[[#All],[Næringskode]],1,0)),P1124,""))</f>
        <v/>
      </c>
    </row>
    <row r="1125" spans="3:17" ht="14.5">
      <c r="C1125" s="8">
        <v>86950</v>
      </c>
      <c r="Q1125" s="120" t="str">
        <f>IF(OR(P1125="",P1125=0),"",IF(ISERROR(VLOOKUP(P1125+0,Tabell3[[#All],[Næringskode]],1,0)),P1125,""))</f>
        <v/>
      </c>
    </row>
    <row r="1126" spans="3:17" ht="14.5">
      <c r="C1126" s="8">
        <v>86960</v>
      </c>
      <c r="Q1126" s="120" t="str">
        <f>IF(OR(P1126="",P1126=0),"",IF(ISERROR(VLOOKUP(P1126+0,Tabell3[[#All],[Næringskode]],1,0)),P1126,""))</f>
        <v/>
      </c>
    </row>
    <row r="1127" spans="3:17" ht="14.5">
      <c r="C1127" s="8">
        <v>86970</v>
      </c>
      <c r="Q1127" s="120" t="str">
        <f>IF(OR(P1127="",P1127=0),"",IF(ISERROR(VLOOKUP(P1127+0,Tabell3[[#All],[Næringskode]],1,0)),P1127,""))</f>
        <v/>
      </c>
    </row>
    <row r="1128" spans="3:17" ht="14.5">
      <c r="C1128" s="8">
        <v>86991</v>
      </c>
      <c r="Q1128" s="120" t="str">
        <f>IF(OR(P1128="",P1128=0),"",IF(ISERROR(VLOOKUP(P1128+0,Tabell3[[#All],[Næringskode]],1,0)),P1128,""))</f>
        <v/>
      </c>
    </row>
    <row r="1129" spans="3:17" ht="14.5">
      <c r="C1129" s="8">
        <v>86992</v>
      </c>
      <c r="Q1129" s="120" t="str">
        <f>IF(OR(P1129="",P1129=0),"",IF(ISERROR(VLOOKUP(P1129+0,Tabell3[[#All],[Næringskode]],1,0)),P1129,""))</f>
        <v/>
      </c>
    </row>
    <row r="1130" spans="3:17" ht="14.5">
      <c r="C1130" s="8">
        <v>86993</v>
      </c>
      <c r="Q1130" s="120" t="str">
        <f>IF(OR(P1130="",P1130=0),"",IF(ISERROR(VLOOKUP(P1130+0,Tabell3[[#All],[Næringskode]],1,0)),P1130,""))</f>
        <v/>
      </c>
    </row>
    <row r="1131" spans="3:17" ht="14.5">
      <c r="C1131" s="8">
        <v>86993</v>
      </c>
      <c r="Q1131" s="120" t="str">
        <f>IF(OR(P1131="",P1131=0),"",IF(ISERROR(VLOOKUP(P1131+0,Tabell3[[#All],[Næringskode]],1,0)),P1131,""))</f>
        <v/>
      </c>
    </row>
    <row r="1132" spans="3:17" ht="14.5">
      <c r="C1132" s="8">
        <v>87101</v>
      </c>
      <c r="Q1132" s="120" t="str">
        <f>IF(OR(P1132="",P1132=0),"",IF(ISERROR(VLOOKUP(P1132+0,Tabell3[[#All],[Næringskode]],1,0)),P1132,""))</f>
        <v/>
      </c>
    </row>
    <row r="1133" spans="3:17" ht="14.5">
      <c r="C1133" s="8">
        <v>87101</v>
      </c>
      <c r="Q1133" s="120" t="str">
        <f>IF(OR(P1133="",P1133=0),"",IF(ISERROR(VLOOKUP(P1133+0,Tabell3[[#All],[Næringskode]],1,0)),P1133,""))</f>
        <v/>
      </c>
    </row>
    <row r="1134" spans="3:17" ht="14.5">
      <c r="C1134" s="8">
        <v>87101</v>
      </c>
      <c r="Q1134" s="120" t="str">
        <f>IF(OR(P1134="",P1134=0),"",IF(ISERROR(VLOOKUP(P1134+0,Tabell3[[#All],[Næringskode]],1,0)),P1134,""))</f>
        <v/>
      </c>
    </row>
    <row r="1135" spans="3:17" ht="14.5">
      <c r="C1135" s="8">
        <v>87101</v>
      </c>
      <c r="Q1135" s="120" t="str">
        <f>IF(OR(P1135="",P1135=0),"",IF(ISERROR(VLOOKUP(P1135+0,Tabell3[[#All],[Næringskode]],1,0)),P1135,""))</f>
        <v/>
      </c>
    </row>
    <row r="1136" spans="3:17" ht="14.5">
      <c r="C1136" s="8">
        <v>87102</v>
      </c>
      <c r="Q1136" s="120" t="str">
        <f>IF(OR(P1136="",P1136=0),"",IF(ISERROR(VLOOKUP(P1136+0,Tabell3[[#All],[Næringskode]],1,0)),P1136,""))</f>
        <v/>
      </c>
    </row>
    <row r="1137" spans="3:17" ht="14.5">
      <c r="C1137" s="8">
        <v>87103</v>
      </c>
      <c r="Q1137" s="120" t="str">
        <f>IF(OR(P1137="",P1137=0),"",IF(ISERROR(VLOOKUP(P1137+0,Tabell3[[#All],[Næringskode]],1,0)),P1137,""))</f>
        <v/>
      </c>
    </row>
    <row r="1138" spans="3:17" ht="14.5">
      <c r="C1138" s="8">
        <v>87104</v>
      </c>
      <c r="Q1138" s="120" t="str">
        <f>IF(OR(P1138="",P1138=0),"",IF(ISERROR(VLOOKUP(P1138+0,Tabell3[[#All],[Næringskode]],1,0)),P1138,""))</f>
        <v/>
      </c>
    </row>
    <row r="1139" spans="3:17" ht="14.5">
      <c r="C1139" s="8">
        <v>87105</v>
      </c>
      <c r="Q1139" s="120" t="str">
        <f>IF(OR(P1139="",P1139=0),"",IF(ISERROR(VLOOKUP(P1139+0,Tabell3[[#All],[Næringskode]],1,0)),P1139,""))</f>
        <v/>
      </c>
    </row>
    <row r="1140" spans="3:17" ht="14.5">
      <c r="C1140" s="8">
        <v>87106</v>
      </c>
      <c r="Q1140" s="120" t="str">
        <f>IF(OR(P1140="",P1140=0),"",IF(ISERROR(VLOOKUP(P1140+0,Tabell3[[#All],[Næringskode]],1,0)),P1140,""))</f>
        <v/>
      </c>
    </row>
    <row r="1141" spans="3:17" ht="14.5">
      <c r="C1141" s="8">
        <v>87106</v>
      </c>
      <c r="Q1141" s="120" t="str">
        <f>IF(OR(P1141="",P1141=0),"",IF(ISERROR(VLOOKUP(P1141+0,Tabell3[[#All],[Næringskode]],1,0)),P1141,""))</f>
        <v/>
      </c>
    </row>
    <row r="1142" spans="3:17" ht="14.5">
      <c r="C1142" s="8">
        <v>87106</v>
      </c>
      <c r="Q1142" s="120" t="str">
        <f>IF(OR(P1142="",P1142=0),"",IF(ISERROR(VLOOKUP(P1142+0,Tabell3[[#All],[Næringskode]],1,0)),P1142,""))</f>
        <v/>
      </c>
    </row>
    <row r="1143" spans="3:17" ht="14.5">
      <c r="C1143" s="8">
        <v>87201</v>
      </c>
      <c r="Q1143" s="120" t="str">
        <f>IF(OR(P1143="",P1143=0),"",IF(ISERROR(VLOOKUP(P1143+0,Tabell3[[#All],[Næringskode]],1,0)),P1143,""))</f>
        <v/>
      </c>
    </row>
    <row r="1144" spans="3:17" ht="14.5">
      <c r="C1144" s="8">
        <v>87201</v>
      </c>
      <c r="Q1144" s="120" t="str">
        <f>IF(OR(P1144="",P1144=0),"",IF(ISERROR(VLOOKUP(P1144+0,Tabell3[[#All],[Næringskode]],1,0)),P1144,""))</f>
        <v/>
      </c>
    </row>
    <row r="1145" spans="3:17" ht="14.5">
      <c r="C1145" s="8">
        <v>87201</v>
      </c>
      <c r="Q1145" s="120" t="str">
        <f>IF(OR(P1145="",P1145=0),"",IF(ISERROR(VLOOKUP(P1145+0,Tabell3[[#All],[Næringskode]],1,0)),P1145,""))</f>
        <v/>
      </c>
    </row>
    <row r="1146" spans="3:17" ht="14.5">
      <c r="C1146" s="8">
        <v>87201</v>
      </c>
      <c r="Q1146" s="120" t="str">
        <f>IF(OR(P1146="",P1146=0),"",IF(ISERROR(VLOOKUP(P1146+0,Tabell3[[#All],[Næringskode]],1,0)),P1146,""))</f>
        <v/>
      </c>
    </row>
    <row r="1147" spans="3:17" ht="14.5">
      <c r="C1147" s="8">
        <v>87201</v>
      </c>
      <c r="Q1147" s="120" t="str">
        <f>IF(OR(P1147="",P1147=0),"",IF(ISERROR(VLOOKUP(P1147+0,Tabell3[[#All],[Næringskode]],1,0)),P1147,""))</f>
        <v/>
      </c>
    </row>
    <row r="1148" spans="3:17" ht="14.5">
      <c r="C1148" s="8">
        <v>87202</v>
      </c>
      <c r="Q1148" s="120" t="str">
        <f>IF(OR(P1148="",P1148=0),"",IF(ISERROR(VLOOKUP(P1148+0,Tabell3[[#All],[Næringskode]],1,0)),P1148,""))</f>
        <v/>
      </c>
    </row>
    <row r="1149" spans="3:17" ht="14.5">
      <c r="C1149" s="8">
        <v>87202</v>
      </c>
      <c r="Q1149" s="120" t="str">
        <f>IF(OR(P1149="",P1149=0),"",IF(ISERROR(VLOOKUP(P1149+0,Tabell3[[#All],[Næringskode]],1,0)),P1149,""))</f>
        <v/>
      </c>
    </row>
    <row r="1150" spans="3:17" ht="14.5">
      <c r="C1150" s="8">
        <v>87202</v>
      </c>
      <c r="Q1150" s="120" t="str">
        <f>IF(OR(P1150="",P1150=0),"",IF(ISERROR(VLOOKUP(P1150+0,Tabell3[[#All],[Næringskode]],1,0)),P1150,""))</f>
        <v/>
      </c>
    </row>
    <row r="1151" spans="3:17" ht="14.5">
      <c r="C1151" s="8">
        <v>87300</v>
      </c>
      <c r="Q1151" s="120" t="str">
        <f>IF(OR(P1151="",P1151=0),"",IF(ISERROR(VLOOKUP(P1151+0,Tabell3[[#All],[Næringskode]],1,0)),P1151,""))</f>
        <v/>
      </c>
    </row>
    <row r="1152" spans="3:17" ht="14.5">
      <c r="C1152" s="8">
        <v>87300</v>
      </c>
      <c r="Q1152" s="120" t="str">
        <f>IF(OR(P1152="",P1152=0),"",IF(ISERROR(VLOOKUP(P1152+0,Tabell3[[#All],[Næringskode]],1,0)),P1152,""))</f>
        <v/>
      </c>
    </row>
    <row r="1153" spans="3:17" ht="14.5">
      <c r="C1153" s="8">
        <v>87910</v>
      </c>
      <c r="Q1153" s="120" t="str">
        <f>IF(OR(P1153="",P1153=0),"",IF(ISERROR(VLOOKUP(P1153+0,Tabell3[[#All],[Næringskode]],1,0)),P1153,""))</f>
        <v/>
      </c>
    </row>
    <row r="1154" spans="3:17" ht="14.5">
      <c r="C1154" s="8">
        <v>87991</v>
      </c>
      <c r="Q1154" s="120" t="str">
        <f>IF(OR(P1154="",P1154=0),"",IF(ISERROR(VLOOKUP(P1154+0,Tabell3[[#All],[Næringskode]],1,0)),P1154,""))</f>
        <v/>
      </c>
    </row>
    <row r="1155" spans="3:17" ht="14.5">
      <c r="C1155" s="8">
        <v>87992</v>
      </c>
      <c r="Q1155" s="120" t="str">
        <f>IF(OR(P1155="",P1155=0),"",IF(ISERROR(VLOOKUP(P1155+0,Tabell3[[#All],[Næringskode]],1,0)),P1155,""))</f>
        <v/>
      </c>
    </row>
    <row r="1156" spans="3:17" ht="14.5">
      <c r="C1156" s="8">
        <v>87999</v>
      </c>
      <c r="Q1156" s="120" t="str">
        <f>IF(OR(P1156="",P1156=0),"",IF(ISERROR(VLOOKUP(P1156+0,Tabell3[[#All],[Næringskode]],1,0)),P1156,""))</f>
        <v/>
      </c>
    </row>
    <row r="1157" spans="3:17" ht="14.5">
      <c r="C1157" s="8">
        <v>88101</v>
      </c>
      <c r="Q1157" s="120" t="str">
        <f>IF(OR(P1157="",P1157=0),"",IF(ISERROR(VLOOKUP(P1157+0,Tabell3[[#All],[Næringskode]],1,0)),P1157,""))</f>
        <v/>
      </c>
    </row>
    <row r="1158" spans="3:17" ht="14.5">
      <c r="C1158" s="8">
        <v>88102</v>
      </c>
      <c r="Q1158" s="120" t="str">
        <f>IF(OR(P1158="",P1158=0),"",IF(ISERROR(VLOOKUP(P1158+0,Tabell3[[#All],[Næringskode]],1,0)),P1158,""))</f>
        <v/>
      </c>
    </row>
    <row r="1159" spans="3:17" ht="14.5">
      <c r="C1159" s="8">
        <v>88103</v>
      </c>
      <c r="Q1159" s="120" t="str">
        <f>IF(OR(P1159="",P1159=0),"",IF(ISERROR(VLOOKUP(P1159+0,Tabell3[[#All],[Næringskode]],1,0)),P1159,""))</f>
        <v/>
      </c>
    </row>
    <row r="1160" spans="3:17" ht="14.5">
      <c r="C1160" s="8">
        <v>88104</v>
      </c>
      <c r="Q1160" s="120" t="str">
        <f>IF(OR(P1160="",P1160=0),"",IF(ISERROR(VLOOKUP(P1160+0,Tabell3[[#All],[Næringskode]],1,0)),P1160,""))</f>
        <v/>
      </c>
    </row>
    <row r="1161" spans="3:17" ht="14.5">
      <c r="C1161" s="8">
        <v>88105</v>
      </c>
      <c r="Q1161" s="120" t="str">
        <f>IF(OR(P1161="",P1161=0),"",IF(ISERROR(VLOOKUP(P1161+0,Tabell3[[#All],[Næringskode]],1,0)),P1161,""))</f>
        <v/>
      </c>
    </row>
    <row r="1162" spans="3:17" ht="14.5">
      <c r="C1162" s="8">
        <v>88105</v>
      </c>
      <c r="Q1162" s="120" t="str">
        <f>IF(OR(P1162="",P1162=0),"",IF(ISERROR(VLOOKUP(P1162+0,Tabell3[[#All],[Næringskode]],1,0)),P1162,""))</f>
        <v/>
      </c>
    </row>
    <row r="1163" spans="3:17" ht="14.5">
      <c r="C1163" s="8">
        <v>88106</v>
      </c>
      <c r="Q1163" s="120" t="str">
        <f>IF(OR(P1163="",P1163=0),"",IF(ISERROR(VLOOKUP(P1163+0,Tabell3[[#All],[Næringskode]],1,0)),P1163,""))</f>
        <v/>
      </c>
    </row>
    <row r="1164" spans="3:17" ht="14.5">
      <c r="C1164" s="8">
        <v>88106</v>
      </c>
      <c r="Q1164" s="120" t="str">
        <f>IF(OR(P1164="",P1164=0),"",IF(ISERROR(VLOOKUP(P1164+0,Tabell3[[#All],[Næringskode]],1,0)),P1164,""))</f>
        <v/>
      </c>
    </row>
    <row r="1165" spans="3:17" ht="14.5">
      <c r="C1165" s="8">
        <v>88910</v>
      </c>
      <c r="Q1165" s="120" t="str">
        <f>IF(OR(P1165="",P1165=0),"",IF(ISERROR(VLOOKUP(P1165+0,Tabell3[[#All],[Næringskode]],1,0)),P1165,""))</f>
        <v/>
      </c>
    </row>
    <row r="1166" spans="3:17" ht="14.5">
      <c r="C1166" s="8">
        <v>88910</v>
      </c>
      <c r="Q1166" s="120" t="str">
        <f>IF(OR(P1166="",P1166=0),"",IF(ISERROR(VLOOKUP(P1166+0,Tabell3[[#All],[Næringskode]],1,0)),P1166,""))</f>
        <v/>
      </c>
    </row>
    <row r="1167" spans="3:17" ht="14.5">
      <c r="C1167" s="8">
        <v>88910</v>
      </c>
      <c r="Q1167" s="120" t="str">
        <f>IF(OR(P1167="",P1167=0),"",IF(ISERROR(VLOOKUP(P1167+0,Tabell3[[#All],[Næringskode]],1,0)),P1167,""))</f>
        <v/>
      </c>
    </row>
    <row r="1168" spans="3:17" ht="14.5">
      <c r="C1168" s="8">
        <v>88991</v>
      </c>
      <c r="Q1168" s="120" t="str">
        <f>IF(OR(P1168="",P1168=0),"",IF(ISERROR(VLOOKUP(P1168+0,Tabell3[[#All],[Næringskode]],1,0)),P1168,""))</f>
        <v/>
      </c>
    </row>
    <row r="1169" spans="3:17" ht="14.5">
      <c r="C1169" s="8">
        <v>88992</v>
      </c>
      <c r="Q1169" s="120" t="str">
        <f>IF(OR(P1169="",P1169=0),"",IF(ISERROR(VLOOKUP(P1169+0,Tabell3[[#All],[Næringskode]],1,0)),P1169,""))</f>
        <v/>
      </c>
    </row>
    <row r="1170" spans="3:17" ht="14.5">
      <c r="C1170" s="8">
        <v>88993</v>
      </c>
      <c r="Q1170" s="120" t="str">
        <f>IF(OR(P1170="",P1170=0),"",IF(ISERROR(VLOOKUP(P1170+0,Tabell3[[#All],[Næringskode]],1,0)),P1170,""))</f>
        <v/>
      </c>
    </row>
    <row r="1171" spans="3:17" ht="14.5">
      <c r="C1171" s="8">
        <v>88993</v>
      </c>
      <c r="Q1171" s="120" t="str">
        <f>IF(OR(P1171="",P1171=0),"",IF(ISERROR(VLOOKUP(P1171+0,Tabell3[[#All],[Næringskode]],1,0)),P1171,""))</f>
        <v/>
      </c>
    </row>
    <row r="1172" spans="3:17" ht="14.5">
      <c r="C1172" s="8">
        <v>88994</v>
      </c>
      <c r="Q1172" s="120" t="str">
        <f>IF(OR(P1172="",P1172=0),"",IF(ISERROR(VLOOKUP(P1172+0,Tabell3[[#All],[Næringskode]],1,0)),P1172,""))</f>
        <v/>
      </c>
    </row>
    <row r="1173" spans="3:17" ht="14.5">
      <c r="C1173" s="8">
        <v>88995</v>
      </c>
      <c r="Q1173" s="120" t="str">
        <f>IF(OR(P1173="",P1173=0),"",IF(ISERROR(VLOOKUP(P1173+0,Tabell3[[#All],[Næringskode]],1,0)),P1173,""))</f>
        <v/>
      </c>
    </row>
    <row r="1174" spans="3:17" ht="14.5">
      <c r="C1174" s="8">
        <v>88996</v>
      </c>
      <c r="Q1174" s="120" t="str">
        <f>IF(OR(P1174="",P1174=0),"",IF(ISERROR(VLOOKUP(P1174+0,Tabell3[[#All],[Næringskode]],1,0)),P1174,""))</f>
        <v/>
      </c>
    </row>
    <row r="1175" spans="3:17" ht="14.5">
      <c r="C1175" s="8">
        <v>88996</v>
      </c>
      <c r="Q1175" s="120" t="str">
        <f>IF(OR(P1175="",P1175=0),"",IF(ISERROR(VLOOKUP(P1175+0,Tabell3[[#All],[Næringskode]],1,0)),P1175,""))</f>
        <v/>
      </c>
    </row>
    <row r="1176" spans="3:17" ht="14.5">
      <c r="C1176" s="8">
        <v>90111</v>
      </c>
      <c r="Q1176" s="120" t="str">
        <f>IF(OR(P1176="",P1176=0),"",IF(ISERROR(VLOOKUP(P1176+0,Tabell3[[#All],[Næringskode]],1,0)),P1176,""))</f>
        <v/>
      </c>
    </row>
    <row r="1177" spans="3:17" ht="14.5">
      <c r="C1177" s="8">
        <v>90111</v>
      </c>
      <c r="Q1177" s="120" t="str">
        <f>IF(OR(P1177="",P1177=0),"",IF(ISERROR(VLOOKUP(P1177+0,Tabell3[[#All],[Næringskode]],1,0)),P1177,""))</f>
        <v/>
      </c>
    </row>
    <row r="1178" spans="3:17" ht="14.5">
      <c r="C1178" s="8">
        <v>90112</v>
      </c>
      <c r="Q1178" s="120" t="str">
        <f>IF(OR(P1178="",P1178=0),"",IF(ISERROR(VLOOKUP(P1178+0,Tabell3[[#All],[Næringskode]],1,0)),P1178,""))</f>
        <v/>
      </c>
    </row>
    <row r="1179" spans="3:17" ht="14.5">
      <c r="C1179" s="8">
        <v>90120</v>
      </c>
      <c r="Q1179" s="120" t="str">
        <f>IF(OR(P1179="",P1179=0),"",IF(ISERROR(VLOOKUP(P1179+0,Tabell3[[#All],[Næringskode]],1,0)),P1179,""))</f>
        <v/>
      </c>
    </row>
    <row r="1180" spans="3:17" ht="14.5">
      <c r="C1180" s="8">
        <v>90130</v>
      </c>
      <c r="Q1180" s="120" t="str">
        <f>IF(OR(P1180="",P1180=0),"",IF(ISERROR(VLOOKUP(P1180+0,Tabell3[[#All],[Næringskode]],1,0)),P1180,""))</f>
        <v/>
      </c>
    </row>
    <row r="1181" spans="3:17" ht="14.5">
      <c r="C1181" s="8">
        <v>90201</v>
      </c>
      <c r="Q1181" s="120" t="str">
        <f>IF(OR(P1181="",P1181=0),"",IF(ISERROR(VLOOKUP(P1181+0,Tabell3[[#All],[Næringskode]],1,0)),P1181,""))</f>
        <v/>
      </c>
    </row>
    <row r="1182" spans="3:17" ht="14.5">
      <c r="C1182" s="8">
        <v>90202</v>
      </c>
      <c r="Q1182" s="120" t="str">
        <f>IF(OR(P1182="",P1182=0),"",IF(ISERROR(VLOOKUP(P1182+0,Tabell3[[#All],[Næringskode]],1,0)),P1182,""))</f>
        <v/>
      </c>
    </row>
    <row r="1183" spans="3:17" ht="14.5">
      <c r="C1183" s="8">
        <v>90202</v>
      </c>
      <c r="Q1183" s="120" t="str">
        <f>IF(OR(P1183="",P1183=0),"",IF(ISERROR(VLOOKUP(P1183+0,Tabell3[[#All],[Næringskode]],1,0)),P1183,""))</f>
        <v/>
      </c>
    </row>
    <row r="1184" spans="3:17" ht="14.5">
      <c r="C1184" s="8">
        <v>90209</v>
      </c>
      <c r="Q1184" s="120" t="str">
        <f>IF(OR(P1184="",P1184=0),"",IF(ISERROR(VLOOKUP(P1184+0,Tabell3[[#All],[Næringskode]],1,0)),P1184,""))</f>
        <v/>
      </c>
    </row>
    <row r="1185" spans="3:17" ht="14.5">
      <c r="C1185" s="8">
        <v>90209</v>
      </c>
      <c r="Q1185" s="120" t="str">
        <f>IF(OR(P1185="",P1185=0),"",IF(ISERROR(VLOOKUP(P1185+0,Tabell3[[#All],[Næringskode]],1,0)),P1185,""))</f>
        <v/>
      </c>
    </row>
    <row r="1186" spans="3:17" ht="14.5">
      <c r="C1186" s="8">
        <v>90310</v>
      </c>
      <c r="Q1186" s="120" t="str">
        <f>IF(OR(P1186="",P1186=0),"",IF(ISERROR(VLOOKUP(P1186+0,Tabell3[[#All],[Næringskode]],1,0)),P1186,""))</f>
        <v/>
      </c>
    </row>
    <row r="1187" spans="3:17" ht="14.5">
      <c r="C1187" s="8">
        <v>90390</v>
      </c>
      <c r="Q1187" s="120" t="str">
        <f>IF(OR(P1187="",P1187=0),"",IF(ISERROR(VLOOKUP(P1187+0,Tabell3[[#All],[Næringskode]],1,0)),P1187,""))</f>
        <v/>
      </c>
    </row>
    <row r="1188" spans="3:17" ht="14.5">
      <c r="C1188" s="8">
        <v>91111</v>
      </c>
      <c r="Q1188" s="120" t="str">
        <f>IF(OR(P1188="",P1188=0),"",IF(ISERROR(VLOOKUP(P1188+0,Tabell3[[#All],[Næringskode]],1,0)),P1188,""))</f>
        <v/>
      </c>
    </row>
    <row r="1189" spans="3:17" ht="14.5">
      <c r="C1189" s="8">
        <v>91112</v>
      </c>
      <c r="Q1189" s="120" t="str">
        <f>IF(OR(P1189="",P1189=0),"",IF(ISERROR(VLOOKUP(P1189+0,Tabell3[[#All],[Næringskode]],1,0)),P1189,""))</f>
        <v/>
      </c>
    </row>
    <row r="1190" spans="3:17" ht="14.5">
      <c r="C1190" s="8">
        <v>91120</v>
      </c>
      <c r="Q1190" s="120" t="str">
        <f>IF(OR(P1190="",P1190=0),"",IF(ISERROR(VLOOKUP(P1190+0,Tabell3[[#All],[Næringskode]],1,0)),P1190,""))</f>
        <v/>
      </c>
    </row>
    <row r="1191" spans="3:17" ht="14.5">
      <c r="C1191" s="8">
        <v>91211</v>
      </c>
      <c r="Q1191" s="120" t="str">
        <f>IF(OR(P1191="",P1191=0),"",IF(ISERROR(VLOOKUP(P1191+0,Tabell3[[#All],[Næringskode]],1,0)),P1191,""))</f>
        <v/>
      </c>
    </row>
    <row r="1192" spans="3:17" ht="14.5">
      <c r="C1192" s="8">
        <v>91212</v>
      </c>
      <c r="Q1192" s="120" t="str">
        <f>IF(OR(P1192="",P1192=0),"",IF(ISERROR(VLOOKUP(P1192+0,Tabell3[[#All],[Næringskode]],1,0)),P1192,""))</f>
        <v/>
      </c>
    </row>
    <row r="1193" spans="3:17" ht="14.5">
      <c r="C1193" s="8">
        <v>91213</v>
      </c>
      <c r="Q1193" s="120" t="str">
        <f>IF(OR(P1193="",P1193=0),"",IF(ISERROR(VLOOKUP(P1193+0,Tabell3[[#All],[Næringskode]],1,0)),P1193,""))</f>
        <v/>
      </c>
    </row>
    <row r="1194" spans="3:17" ht="14.5">
      <c r="C1194" s="8">
        <v>91213</v>
      </c>
      <c r="Q1194" s="120" t="str">
        <f>IF(OR(P1194="",P1194=0),"",IF(ISERROR(VLOOKUP(P1194+0,Tabell3[[#All],[Næringskode]],1,0)),P1194,""))</f>
        <v/>
      </c>
    </row>
    <row r="1195" spans="3:17" ht="14.5">
      <c r="C1195" s="8">
        <v>91220</v>
      </c>
      <c r="Q1195" s="120" t="str">
        <f>IF(OR(P1195="",P1195=0),"",IF(ISERROR(VLOOKUP(P1195+0,Tabell3[[#All],[Næringskode]],1,0)),P1195,""))</f>
        <v/>
      </c>
    </row>
    <row r="1196" spans="3:17" ht="14.5">
      <c r="C1196" s="8">
        <v>91300</v>
      </c>
      <c r="Q1196" s="120" t="str">
        <f>IF(OR(P1196="",P1196=0),"",IF(ISERROR(VLOOKUP(P1196+0,Tabell3[[#All],[Næringskode]],1,0)),P1196,""))</f>
        <v/>
      </c>
    </row>
    <row r="1197" spans="3:17" ht="14.5">
      <c r="C1197" s="8">
        <v>91300</v>
      </c>
      <c r="Q1197" s="120" t="str">
        <f>IF(OR(P1197="",P1197=0),"",IF(ISERROR(VLOOKUP(P1197+0,Tabell3[[#All],[Næringskode]],1,0)),P1197,""))</f>
        <v/>
      </c>
    </row>
    <row r="1198" spans="3:17" ht="14.5">
      <c r="C1198" s="8">
        <v>91300</v>
      </c>
      <c r="Q1198" s="120" t="str">
        <f>IF(OR(P1198="",P1198=0),"",IF(ISERROR(VLOOKUP(P1198+0,Tabell3[[#All],[Næringskode]],1,0)),P1198,""))</f>
        <v/>
      </c>
    </row>
    <row r="1199" spans="3:17" ht="14.5">
      <c r="C1199" s="8">
        <v>91410</v>
      </c>
      <c r="Q1199" s="120" t="str">
        <f>IF(OR(P1199="",P1199=0),"",IF(ISERROR(VLOOKUP(P1199+0,Tabell3[[#All],[Næringskode]],1,0)),P1199,""))</f>
        <v/>
      </c>
    </row>
    <row r="1200" spans="3:17" ht="14.5">
      <c r="C1200" s="8">
        <v>91420</v>
      </c>
      <c r="Q1200" s="120" t="str">
        <f>IF(OR(P1200="",P1200=0),"",IF(ISERROR(VLOOKUP(P1200+0,Tabell3[[#All],[Næringskode]],1,0)),P1200,""))</f>
        <v/>
      </c>
    </row>
    <row r="1201" spans="3:17" ht="14.5">
      <c r="C1201" s="8">
        <v>92000</v>
      </c>
      <c r="Q1201" s="120" t="str">
        <f>IF(OR(P1201="",P1201=0),"",IF(ISERROR(VLOOKUP(P1201+0,Tabell3[[#All],[Næringskode]],1,0)),P1201,""))</f>
        <v/>
      </c>
    </row>
    <row r="1202" spans="3:17" ht="14.5">
      <c r="C1202" s="8">
        <v>93110</v>
      </c>
      <c r="Q1202" s="120" t="str">
        <f>IF(OR(P1202="",P1202=0),"",IF(ISERROR(VLOOKUP(P1202+0,Tabell3[[#All],[Næringskode]],1,0)),P1202,""))</f>
        <v/>
      </c>
    </row>
    <row r="1203" spans="3:17" ht="14.5">
      <c r="C1203" s="8">
        <v>93110</v>
      </c>
      <c r="Q1203" s="120" t="str">
        <f>IF(OR(P1203="",P1203=0),"",IF(ISERROR(VLOOKUP(P1203+0,Tabell3[[#All],[Næringskode]],1,0)),P1203,""))</f>
        <v/>
      </c>
    </row>
    <row r="1204" spans="3:17" ht="14.5">
      <c r="C1204" s="8">
        <v>93120</v>
      </c>
      <c r="Q1204" s="120" t="str">
        <f>IF(OR(P1204="",P1204=0),"",IF(ISERROR(VLOOKUP(P1204+0,Tabell3[[#All],[Næringskode]],1,0)),P1204,""))</f>
        <v/>
      </c>
    </row>
    <row r="1205" spans="3:17" ht="14.5">
      <c r="C1205" s="8">
        <v>93120</v>
      </c>
      <c r="Q1205" s="120" t="str">
        <f>IF(OR(P1205="",P1205=0),"",IF(ISERROR(VLOOKUP(P1205+0,Tabell3[[#All],[Næringskode]],1,0)),P1205,""))</f>
        <v/>
      </c>
    </row>
    <row r="1206" spans="3:17" ht="14.5">
      <c r="C1206" s="8">
        <v>93120</v>
      </c>
      <c r="Q1206" s="120" t="str">
        <f>IF(OR(P1206="",P1206=0),"",IF(ISERROR(VLOOKUP(P1206+0,Tabell3[[#All],[Næringskode]],1,0)),P1206,""))</f>
        <v/>
      </c>
    </row>
    <row r="1207" spans="3:17" ht="14.5">
      <c r="C1207" s="8">
        <v>93130</v>
      </c>
      <c r="Q1207" s="120" t="str">
        <f>IF(OR(P1207="",P1207=0),"",IF(ISERROR(VLOOKUP(P1207+0,Tabell3[[#All],[Næringskode]],1,0)),P1207,""))</f>
        <v/>
      </c>
    </row>
    <row r="1208" spans="3:17" ht="14.5">
      <c r="C1208" s="8">
        <v>93130</v>
      </c>
      <c r="Q1208" s="120" t="str">
        <f>IF(OR(P1208="",P1208=0),"",IF(ISERROR(VLOOKUP(P1208+0,Tabell3[[#All],[Næringskode]],1,0)),P1208,""))</f>
        <v/>
      </c>
    </row>
    <row r="1209" spans="3:17" ht="14.5">
      <c r="C1209" s="8">
        <v>93190</v>
      </c>
      <c r="Q1209" s="120" t="str">
        <f>IF(OR(P1209="",P1209=0),"",IF(ISERROR(VLOOKUP(P1209+0,Tabell3[[#All],[Næringskode]],1,0)),P1209,""))</f>
        <v/>
      </c>
    </row>
    <row r="1210" spans="3:17" ht="14.5">
      <c r="C1210" s="8">
        <v>93190</v>
      </c>
      <c r="Q1210" s="120" t="str">
        <f>IF(OR(P1210="",P1210=0),"",IF(ISERROR(VLOOKUP(P1210+0,Tabell3[[#All],[Næringskode]],1,0)),P1210,""))</f>
        <v/>
      </c>
    </row>
    <row r="1211" spans="3:17" ht="14.5">
      <c r="C1211" s="8">
        <v>93210</v>
      </c>
      <c r="Q1211" s="120" t="str">
        <f>IF(OR(P1211="",P1211=0),"",IF(ISERROR(VLOOKUP(P1211+0,Tabell3[[#All],[Næringskode]],1,0)),P1211,""))</f>
        <v/>
      </c>
    </row>
    <row r="1212" spans="3:17" ht="14.5">
      <c r="C1212" s="8">
        <v>93291</v>
      </c>
      <c r="Q1212" s="120" t="str">
        <f>IF(OR(P1212="",P1212=0),"",IF(ISERROR(VLOOKUP(P1212+0,Tabell3[[#All],[Næringskode]],1,0)),P1212,""))</f>
        <v/>
      </c>
    </row>
    <row r="1213" spans="3:17" ht="14.5">
      <c r="C1213" s="8">
        <v>93291</v>
      </c>
      <c r="Q1213" s="120" t="str">
        <f>IF(OR(P1213="",P1213=0),"",IF(ISERROR(VLOOKUP(P1213+0,Tabell3[[#All],[Næringskode]],1,0)),P1213,""))</f>
        <v/>
      </c>
    </row>
    <row r="1214" spans="3:17" ht="14.5">
      <c r="C1214" s="8">
        <v>93291</v>
      </c>
      <c r="Q1214" s="120" t="str">
        <f>IF(OR(P1214="",P1214=0),"",IF(ISERROR(VLOOKUP(P1214+0,Tabell3[[#All],[Næringskode]],1,0)),P1214,""))</f>
        <v/>
      </c>
    </row>
    <row r="1215" spans="3:17" ht="14.5">
      <c r="C1215" s="8">
        <v>93292</v>
      </c>
      <c r="Q1215" s="120" t="str">
        <f>IF(OR(P1215="",P1215=0),"",IF(ISERROR(VLOOKUP(P1215+0,Tabell3[[#All],[Næringskode]],1,0)),P1215,""))</f>
        <v/>
      </c>
    </row>
    <row r="1216" spans="3:17" ht="14.5">
      <c r="C1216" s="8">
        <v>93292</v>
      </c>
      <c r="Q1216" s="120" t="str">
        <f>IF(OR(P1216="",P1216=0),"",IF(ISERROR(VLOOKUP(P1216+0,Tabell3[[#All],[Næringskode]],1,0)),P1216,""))</f>
        <v/>
      </c>
    </row>
    <row r="1217" spans="3:17" ht="14.5">
      <c r="C1217" s="8">
        <v>93292</v>
      </c>
      <c r="Q1217" s="120" t="str">
        <f>IF(OR(P1217="",P1217=0),"",IF(ISERROR(VLOOKUP(P1217+0,Tabell3[[#All],[Næringskode]],1,0)),P1217,""))</f>
        <v/>
      </c>
    </row>
    <row r="1218" spans="3:17" ht="14.5">
      <c r="C1218" s="8">
        <v>93292</v>
      </c>
      <c r="Q1218" s="120" t="str">
        <f>IF(OR(P1218="",P1218=0),"",IF(ISERROR(VLOOKUP(P1218+0,Tabell3[[#All],[Næringskode]],1,0)),P1218,""))</f>
        <v/>
      </c>
    </row>
    <row r="1219" spans="3:17" ht="14.5">
      <c r="C1219" s="8">
        <v>94110</v>
      </c>
      <c r="Q1219" s="120" t="str">
        <f>IF(OR(P1219="",P1219=0),"",IF(ISERROR(VLOOKUP(P1219+0,Tabell3[[#All],[Næringskode]],1,0)),P1219,""))</f>
        <v/>
      </c>
    </row>
    <row r="1220" spans="3:17" ht="14.5">
      <c r="C1220" s="8">
        <v>94120</v>
      </c>
      <c r="Q1220" s="120" t="str">
        <f>IF(OR(P1220="",P1220=0),"",IF(ISERROR(VLOOKUP(P1220+0,Tabell3[[#All],[Næringskode]],1,0)),P1220,""))</f>
        <v/>
      </c>
    </row>
    <row r="1221" spans="3:17" ht="14.5">
      <c r="C1221" s="8">
        <v>94200</v>
      </c>
      <c r="Q1221" s="120" t="str">
        <f>IF(OR(P1221="",P1221=0),"",IF(ISERROR(VLOOKUP(P1221+0,Tabell3[[#All],[Næringskode]],1,0)),P1221,""))</f>
        <v/>
      </c>
    </row>
    <row r="1222" spans="3:17" ht="14.5">
      <c r="C1222" s="8">
        <v>94910</v>
      </c>
      <c r="Q1222" s="120" t="str">
        <f>IF(OR(P1222="",P1222=0),"",IF(ISERROR(VLOOKUP(P1222+0,Tabell3[[#All],[Næringskode]],1,0)),P1222,""))</f>
        <v/>
      </c>
    </row>
    <row r="1223" spans="3:17" ht="14.5">
      <c r="C1223" s="8">
        <v>94920</v>
      </c>
      <c r="Q1223" s="120" t="str">
        <f>IF(OR(P1223="",P1223=0),"",IF(ISERROR(VLOOKUP(P1223+0,Tabell3[[#All],[Næringskode]],1,0)),P1223,""))</f>
        <v/>
      </c>
    </row>
    <row r="1224" spans="3:17" ht="14.5">
      <c r="C1224" s="8">
        <v>94991</v>
      </c>
      <c r="Q1224" s="120" t="str">
        <f>IF(OR(P1224="",P1224=0),"",IF(ISERROR(VLOOKUP(P1224+0,Tabell3[[#All],[Næringskode]],1,0)),P1224,""))</f>
        <v/>
      </c>
    </row>
    <row r="1225" spans="3:17" ht="14.5">
      <c r="C1225" s="8">
        <v>94992</v>
      </c>
      <c r="Q1225" s="120" t="str">
        <f>IF(OR(P1225="",P1225=0),"",IF(ISERROR(VLOOKUP(P1225+0,Tabell3[[#All],[Næringskode]],1,0)),P1225,""))</f>
        <v/>
      </c>
    </row>
    <row r="1226" spans="3:17" ht="14.5">
      <c r="C1226" s="8">
        <v>95100</v>
      </c>
      <c r="Q1226" s="120" t="str">
        <f>IF(OR(P1226="",P1226=0),"",IF(ISERROR(VLOOKUP(P1226+0,Tabell3[[#All],[Næringskode]],1,0)),P1226,""))</f>
        <v/>
      </c>
    </row>
    <row r="1227" spans="3:17" ht="14.5">
      <c r="C1227" s="8">
        <v>95100</v>
      </c>
      <c r="Q1227" s="120" t="str">
        <f>IF(OR(P1227="",P1227=0),"",IF(ISERROR(VLOOKUP(P1227+0,Tabell3[[#All],[Næringskode]],1,0)),P1227,""))</f>
        <v/>
      </c>
    </row>
    <row r="1228" spans="3:17" ht="14.5">
      <c r="C1228" s="8">
        <v>95210</v>
      </c>
      <c r="Q1228" s="120" t="str">
        <f>IF(OR(P1228="",P1228=0),"",IF(ISERROR(VLOOKUP(P1228+0,Tabell3[[#All],[Næringskode]],1,0)),P1228,""))</f>
        <v/>
      </c>
    </row>
    <row r="1229" spans="3:17" ht="14.5">
      <c r="C1229" s="8">
        <v>95220</v>
      </c>
      <c r="Q1229" s="120" t="str">
        <f>IF(OR(P1229="",P1229=0),"",IF(ISERROR(VLOOKUP(P1229+0,Tabell3[[#All],[Næringskode]],1,0)),P1229,""))</f>
        <v/>
      </c>
    </row>
    <row r="1230" spans="3:17" ht="14.5">
      <c r="C1230" s="8">
        <v>95230</v>
      </c>
      <c r="Q1230" s="120" t="str">
        <f>IF(OR(P1230="",P1230=0),"",IF(ISERROR(VLOOKUP(P1230+0,Tabell3[[#All],[Næringskode]],1,0)),P1230,""))</f>
        <v/>
      </c>
    </row>
    <row r="1231" spans="3:17" ht="14.5">
      <c r="C1231" s="8">
        <v>95240</v>
      </c>
      <c r="Q1231" s="120" t="str">
        <f>IF(OR(P1231="",P1231=0),"",IF(ISERROR(VLOOKUP(P1231+0,Tabell3[[#All],[Næringskode]],1,0)),P1231,""))</f>
        <v/>
      </c>
    </row>
    <row r="1232" spans="3:17" ht="14.5">
      <c r="C1232" s="8">
        <v>95250</v>
      </c>
      <c r="Q1232" s="120" t="str">
        <f>IF(OR(P1232="",P1232=0),"",IF(ISERROR(VLOOKUP(P1232+0,Tabell3[[#All],[Næringskode]],1,0)),P1232,""))</f>
        <v/>
      </c>
    </row>
    <row r="1233" spans="3:17" ht="14.5">
      <c r="C1233" s="8">
        <v>95290</v>
      </c>
      <c r="Q1233" s="120" t="str">
        <f>IF(OR(P1233="",P1233=0),"",IF(ISERROR(VLOOKUP(P1233+0,Tabell3[[#All],[Næringskode]],1,0)),P1233,""))</f>
        <v/>
      </c>
    </row>
    <row r="1234" spans="3:17" ht="14.5">
      <c r="C1234" s="8">
        <v>95310</v>
      </c>
      <c r="Q1234" s="120" t="str">
        <f>IF(OR(P1234="",P1234=0),"",IF(ISERROR(VLOOKUP(P1234+0,Tabell3[[#All],[Næringskode]],1,0)),P1234,""))</f>
        <v/>
      </c>
    </row>
    <row r="1235" spans="3:17" ht="14.5">
      <c r="C1235" s="8">
        <v>95320</v>
      </c>
      <c r="Q1235" s="120" t="str">
        <f>IF(OR(P1235="",P1235=0),"",IF(ISERROR(VLOOKUP(P1235+0,Tabell3[[#All],[Næringskode]],1,0)),P1235,""))</f>
        <v/>
      </c>
    </row>
    <row r="1236" spans="3:17" ht="14.5">
      <c r="C1236" s="8">
        <v>95400</v>
      </c>
      <c r="Q1236" s="120" t="str">
        <f>IF(OR(P1236="",P1236=0),"",IF(ISERROR(VLOOKUP(P1236+0,Tabell3[[#All],[Næringskode]],1,0)),P1236,""))</f>
        <v/>
      </c>
    </row>
    <row r="1237" spans="3:17" ht="14.5">
      <c r="C1237" s="8">
        <v>96100</v>
      </c>
      <c r="Q1237" s="120" t="str">
        <f>IF(OR(P1237="",P1237=0),"",IF(ISERROR(VLOOKUP(P1237+0,Tabell3[[#All],[Næringskode]],1,0)),P1237,""))</f>
        <v/>
      </c>
    </row>
    <row r="1238" spans="3:17" ht="14.5">
      <c r="C1238" s="8">
        <v>96210</v>
      </c>
      <c r="Q1238" s="120" t="str">
        <f>IF(OR(P1238="",P1238=0),"",IF(ISERROR(VLOOKUP(P1238+0,Tabell3[[#All],[Næringskode]],1,0)),P1238,""))</f>
        <v/>
      </c>
    </row>
    <row r="1239" spans="3:17" ht="14.5">
      <c r="C1239" s="8">
        <v>96220</v>
      </c>
      <c r="Q1239" s="120" t="str">
        <f>IF(OR(P1239="",P1239=0),"",IF(ISERROR(VLOOKUP(P1239+0,Tabell3[[#All],[Næringskode]],1,0)),P1239,""))</f>
        <v/>
      </c>
    </row>
    <row r="1240" spans="3:17" ht="14.5">
      <c r="C1240" s="8">
        <v>96230</v>
      </c>
      <c r="Q1240" s="120" t="str">
        <f>IF(OR(P1240="",P1240=0),"",IF(ISERROR(VLOOKUP(P1240+0,Tabell3[[#All],[Næringskode]],1,0)),P1240,""))</f>
        <v/>
      </c>
    </row>
    <row r="1241" spans="3:17" ht="14.5">
      <c r="C1241" s="8">
        <v>96300</v>
      </c>
      <c r="Q1241" s="120" t="str">
        <f>IF(OR(P1241="",P1241=0),"",IF(ISERROR(VLOOKUP(P1241+0,Tabell3[[#All],[Næringskode]],1,0)),P1241,""))</f>
        <v/>
      </c>
    </row>
    <row r="1242" spans="3:17" ht="14.5">
      <c r="C1242" s="8">
        <v>96400</v>
      </c>
      <c r="Q1242" s="120" t="str">
        <f>IF(OR(P1242="",P1242=0),"",IF(ISERROR(VLOOKUP(P1242+0,Tabell3[[#All],[Næringskode]],1,0)),P1242,""))</f>
        <v/>
      </c>
    </row>
    <row r="1243" spans="3:17" ht="14.5">
      <c r="C1243" s="8">
        <v>96910</v>
      </c>
      <c r="Q1243" s="120" t="str">
        <f>IF(OR(P1243="",P1243=0),"",IF(ISERROR(VLOOKUP(P1243+0,Tabell3[[#All],[Næringskode]],1,0)),P1243,""))</f>
        <v/>
      </c>
    </row>
    <row r="1244" spans="3:17" ht="14.5">
      <c r="C1244" s="8">
        <v>96910</v>
      </c>
      <c r="Q1244" s="120" t="str">
        <f>IF(OR(P1244="",P1244=0),"",IF(ISERROR(VLOOKUP(P1244+0,Tabell3[[#All],[Næringskode]],1,0)),P1244,""))</f>
        <v/>
      </c>
    </row>
    <row r="1245" spans="3:17" ht="14.5">
      <c r="C1245" s="8">
        <v>96990</v>
      </c>
      <c r="Q1245" s="120" t="str">
        <f>IF(OR(P1245="",P1245=0),"",IF(ISERROR(VLOOKUP(P1245+0,Tabell3[[#All],[Næringskode]],1,0)),P1245,""))</f>
        <v/>
      </c>
    </row>
    <row r="1246" spans="3:17" ht="14.5">
      <c r="C1246" s="8">
        <v>97001</v>
      </c>
      <c r="Q1246" s="120" t="str">
        <f>IF(OR(P1246="",P1246=0),"",IF(ISERROR(VLOOKUP(P1246+0,Tabell3[[#All],[Næringskode]],1,0)),P1246,""))</f>
        <v/>
      </c>
    </row>
    <row r="1247" spans="3:17" ht="14.5">
      <c r="C1247" s="8">
        <v>97001</v>
      </c>
      <c r="Q1247" s="120" t="str">
        <f>IF(OR(P1247="",P1247=0),"",IF(ISERROR(VLOOKUP(P1247+0,Tabell3[[#All],[Næringskode]],1,0)),P1247,""))</f>
        <v/>
      </c>
    </row>
    <row r="1248" spans="3:17" ht="14.5">
      <c r="C1248" s="8">
        <v>97002</v>
      </c>
      <c r="Q1248" s="120" t="str">
        <f>IF(OR(P1248="",P1248=0),"",IF(ISERROR(VLOOKUP(P1248+0,Tabell3[[#All],[Næringskode]],1,0)),P1248,""))</f>
        <v/>
      </c>
    </row>
    <row r="1249" spans="3:17" ht="14.5">
      <c r="C1249" s="8">
        <v>98100</v>
      </c>
      <c r="Q1249" s="120" t="str">
        <f>IF(OR(P1249="",P1249=0),"",IF(ISERROR(VLOOKUP(P1249+0,Tabell3[[#All],[Næringskode]],1,0)),P1249,""))</f>
        <v/>
      </c>
    </row>
    <row r="1250" spans="3:17" ht="14.5">
      <c r="C1250" s="8">
        <v>98200</v>
      </c>
      <c r="Q1250" s="120" t="str">
        <f>IF(OR(P1250="",P1250=0),"",IF(ISERROR(VLOOKUP(P1250+0,Tabell3[[#All],[Næringskode]],1,0)),P1250,""))</f>
        <v/>
      </c>
    </row>
    <row r="1251" spans="3:17" ht="14.5">
      <c r="C1251" s="8">
        <v>99000</v>
      </c>
      <c r="Q1251" s="120" t="str">
        <f>IF(OR(P1251="",P1251=0),"",IF(ISERROR(VLOOKUP(P1251+0,Tabell3[[#All],[Næringskode]],1,0)),P1251,""))</f>
        <v/>
      </c>
    </row>
    <row r="1252" spans="3:17" ht="14.5">
      <c r="Q1252" s="120" t="str">
        <f>IF(OR(P1252="",P1252=0),"",IF(ISERROR(VLOOKUP(P1252+0,Tabell3[[#All],[Næringskode]],1,0)),P1252,""))</f>
        <v/>
      </c>
    </row>
    <row r="1253" spans="3:17" ht="14.5">
      <c r="Q1253" s="120" t="str">
        <f>IF(OR(P1253="",P1253=0),"",IF(ISERROR(VLOOKUP(P1253+0,Tabell3[[#All],[Næringskode]],1,0)),P1253,""))</f>
        <v/>
      </c>
    </row>
    <row r="1254" spans="3:17" ht="14.5">
      <c r="Q1254" s="120" t="str">
        <f>IF(OR(P1254="",P1254=0),"",IF(ISERROR(VLOOKUP(P1254+0,Tabell3[[#All],[Næringskode]],1,0)),P1254,""))</f>
        <v/>
      </c>
    </row>
    <row r="1255" spans="3:17" ht="14.5">
      <c r="Q1255" s="120" t="str">
        <f>IF(OR(P1255="",P1255=0),"",IF(ISERROR(VLOOKUP(P1255+0,Tabell3[[#All],[Næringskode]],1,0)),P1255,""))</f>
        <v/>
      </c>
    </row>
    <row r="1256" spans="3:17" ht="14.5">
      <c r="Q1256" s="120" t="str">
        <f>IF(OR(P1256="",P1256=0),"",IF(ISERROR(VLOOKUP(P1256+0,Tabell3[[#All],[Næringskode]],1,0)),P1256,""))</f>
        <v/>
      </c>
    </row>
    <row r="1257" spans="3:17" ht="14.5">
      <c r="Q1257" s="120" t="str">
        <f>IF(OR(P1257="",P1257=0),"",IF(ISERROR(VLOOKUP(P1257+0,Tabell3[[#All],[Næringskode]],1,0)),P1257,""))</f>
        <v/>
      </c>
    </row>
    <row r="1258" spans="3:17" ht="14.5">
      <c r="Q1258" s="120" t="str">
        <f>IF(OR(P1258="",P1258=0),"",IF(ISERROR(VLOOKUP(P1258+0,Tabell3[[#All],[Næringskode]],1,0)),P1258,""))</f>
        <v/>
      </c>
    </row>
    <row r="1259" spans="3:17" ht="14.5">
      <c r="Q1259" s="120" t="str">
        <f>IF(OR(P1259="",P1259=0),"",IF(ISERROR(VLOOKUP(P1259+0,Tabell3[[#All],[Næringskode]],1,0)),P1259,""))</f>
        <v/>
      </c>
    </row>
    <row r="1260" spans="3:17" ht="14.5">
      <c r="Q1260" s="120" t="str">
        <f>IF(OR(P1260="",P1260=0),"",IF(ISERROR(VLOOKUP(P1260+0,Tabell3[[#All],[Næringskode]],1,0)),P1260,""))</f>
        <v/>
      </c>
    </row>
    <row r="1261" spans="3:17" ht="14.5">
      <c r="Q1261" s="120" t="str">
        <f>IF(OR(P1261="",P1261=0),"",IF(ISERROR(VLOOKUP(P1261+0,Tabell3[[#All],[Næringskode]],1,0)),P1261,""))</f>
        <v/>
      </c>
    </row>
    <row r="1262" spans="3:17" ht="14.5">
      <c r="Q1262" s="120" t="str">
        <f>IF(OR(P1262="",P1262=0),"",IF(ISERROR(VLOOKUP(P1262+0,Tabell3[[#All],[Næringskode]],1,0)),P1262,""))</f>
        <v/>
      </c>
    </row>
    <row r="1263" spans="3:17" ht="14.5">
      <c r="Q1263" s="120" t="str">
        <f>IF(OR(P1263="",P1263=0),"",IF(ISERROR(VLOOKUP(P1263+0,Tabell3[[#All],[Næringskode]],1,0)),P1263,""))</f>
        <v/>
      </c>
    </row>
    <row r="1264" spans="3:17" ht="14.5">
      <c r="Q1264" s="120" t="str">
        <f>IF(OR(P1264="",P1264=0),"",IF(ISERROR(VLOOKUP(P1264+0,Tabell3[[#All],[Næringskode]],1,0)),P1264,""))</f>
        <v/>
      </c>
    </row>
    <row r="1265" spans="17:17" ht="14.5">
      <c r="Q1265" s="120" t="str">
        <f>IF(OR(P1265="",P1265=0),"",IF(ISERROR(VLOOKUP(P1265+0,Tabell3[[#All],[Næringskode]],1,0)),P1265,""))</f>
        <v/>
      </c>
    </row>
    <row r="1266" spans="17:17" ht="14.5">
      <c r="Q1266" s="120" t="str">
        <f>IF(OR(P1266="",P1266=0),"",IF(ISERROR(VLOOKUP(P1266+0,Tabell3[[#All],[Næringskode]],1,0)),P1266,""))</f>
        <v/>
      </c>
    </row>
    <row r="1267" spans="17:17" ht="14.5">
      <c r="Q1267" s="120" t="str">
        <f>IF(OR(P1267="",P1267=0),"",IF(ISERROR(VLOOKUP(P1267+0,Tabell3[[#All],[Næringskode]],1,0)),P1267,""))</f>
        <v/>
      </c>
    </row>
    <row r="1268" spans="17:17" ht="14.5">
      <c r="Q1268" s="120" t="str">
        <f>IF(OR(P1268="",P1268=0),"",IF(ISERROR(VLOOKUP(P1268+0,Tabell3[[#All],[Næringskode]],1,0)),P1268,""))</f>
        <v/>
      </c>
    </row>
    <row r="1269" spans="17:17" ht="14.5">
      <c r="Q1269" s="120" t="str">
        <f>IF(OR(P1269="",P1269=0),"",IF(ISERROR(VLOOKUP(P1269+0,Tabell3[[#All],[Næringskode]],1,0)),P1269,""))</f>
        <v/>
      </c>
    </row>
    <row r="1270" spans="17:17" ht="14.5">
      <c r="Q1270" s="120" t="str">
        <f>IF(OR(P1270="",P1270=0),"",IF(ISERROR(VLOOKUP(P1270+0,Tabell3[[#All],[Næringskode]],1,0)),P1270,""))</f>
        <v/>
      </c>
    </row>
    <row r="1271" spans="17:17" ht="14.5">
      <c r="Q1271" s="120" t="str">
        <f>IF(OR(P1271="",P1271=0),"",IF(ISERROR(VLOOKUP(P1271+0,Tabell3[[#All],[Næringskode]],1,0)),P1271,""))</f>
        <v/>
      </c>
    </row>
    <row r="1272" spans="17:17" ht="14.5">
      <c r="Q1272" s="120" t="str">
        <f>IF(OR(P1272="",P1272=0),"",IF(ISERROR(VLOOKUP(P1272+0,Tabell3[[#All],[Næringskode]],1,0)),P1272,""))</f>
        <v/>
      </c>
    </row>
    <row r="1273" spans="17:17" ht="14.5">
      <c r="Q1273" s="120" t="str">
        <f>IF(OR(P1273="",P1273=0),"",IF(ISERROR(VLOOKUP(P1273+0,Tabell3[[#All],[Næringskode]],1,0)),P1273,""))</f>
        <v/>
      </c>
    </row>
    <row r="1274" spans="17:17" ht="14.5">
      <c r="Q1274" s="120" t="str">
        <f>IF(OR(P1274="",P1274=0),"",IF(ISERROR(VLOOKUP(P1274+0,Tabell3[[#All],[Næringskode]],1,0)),P1274,""))</f>
        <v/>
      </c>
    </row>
    <row r="1275" spans="17:17" ht="14.5">
      <c r="Q1275" s="120" t="str">
        <f>IF(OR(P1275="",P1275=0),"",IF(ISERROR(VLOOKUP(P1275+0,Tabell3[[#All],[Næringskode]],1,0)),P1275,""))</f>
        <v/>
      </c>
    </row>
    <row r="1276" spans="17:17" ht="14.5">
      <c r="Q1276" s="120" t="str">
        <f>IF(OR(P1276="",P1276=0),"",IF(ISERROR(VLOOKUP(P1276+0,Tabell3[[#All],[Næringskode]],1,0)),P1276,""))</f>
        <v/>
      </c>
    </row>
    <row r="1277" spans="17:17" ht="14.5">
      <c r="Q1277" s="120" t="str">
        <f>IF(OR(P1277="",P1277=0),"",IF(ISERROR(VLOOKUP(P1277+0,Tabell3[[#All],[Næringskode]],1,0)),P1277,""))</f>
        <v/>
      </c>
    </row>
    <row r="1278" spans="17:17" ht="14.5">
      <c r="Q1278" s="120" t="str">
        <f>IF(OR(P1278="",P1278=0),"",IF(ISERROR(VLOOKUP(P1278+0,Tabell3[[#All],[Næringskode]],1,0)),P1278,""))</f>
        <v/>
      </c>
    </row>
    <row r="1279" spans="17:17" ht="14.5">
      <c r="Q1279" s="120" t="str">
        <f>IF(OR(P1279="",P1279=0),"",IF(ISERROR(VLOOKUP(P1279+0,Tabell3[[#All],[Næringskode]],1,0)),P1279,""))</f>
        <v/>
      </c>
    </row>
    <row r="1280" spans="17:17" ht="14.5">
      <c r="Q1280" s="120" t="str">
        <f>IF(OR(P1280="",P1280=0),"",IF(ISERROR(VLOOKUP(P1280+0,Tabell3[[#All],[Næringskode]],1,0)),P1280,""))</f>
        <v/>
      </c>
    </row>
    <row r="1281" spans="17:17" ht="14.5">
      <c r="Q1281" s="120" t="str">
        <f>IF(OR(P1281="",P1281=0),"",IF(ISERROR(VLOOKUP(P1281+0,Tabell3[[#All],[Næringskode]],1,0)),P1281,""))</f>
        <v/>
      </c>
    </row>
    <row r="1282" spans="17:17" ht="14.5">
      <c r="Q1282" s="120" t="str">
        <f>IF(OR(P1282="",P1282=0),"",IF(ISERROR(VLOOKUP(P1282+0,Tabell3[[#All],[Næringskode]],1,0)),P1282,""))</f>
        <v/>
      </c>
    </row>
    <row r="1283" spans="17:17" ht="14.5">
      <c r="Q1283" s="120" t="str">
        <f>IF(OR(P1283="",P1283=0),"",IF(ISERROR(VLOOKUP(P1283+0,Tabell3[[#All],[Næringskode]],1,0)),P1283,""))</f>
        <v/>
      </c>
    </row>
    <row r="1284" spans="17:17" ht="14.5">
      <c r="Q1284" s="120" t="str">
        <f>IF(OR(P1284="",P1284=0),"",IF(ISERROR(VLOOKUP(P1284+0,Tabell3[[#All],[Næringskode]],1,0)),P1284,""))</f>
        <v/>
      </c>
    </row>
    <row r="1285" spans="17:17" ht="14.5">
      <c r="Q1285" s="120" t="str">
        <f>IF(OR(P1285="",P1285=0),"",IF(ISERROR(VLOOKUP(P1285+0,Tabell3[[#All],[Næringskode]],1,0)),P1285,""))</f>
        <v/>
      </c>
    </row>
    <row r="1286" spans="17:17" ht="14.5">
      <c r="Q1286" s="120" t="str">
        <f>IF(OR(P1286="",P1286=0),"",IF(ISERROR(VLOOKUP(P1286+0,Tabell3[[#All],[Næringskode]],1,0)),P1286,""))</f>
        <v/>
      </c>
    </row>
    <row r="1287" spans="17:17" ht="14.5">
      <c r="Q1287" s="120" t="str">
        <f>IF(OR(P1287="",P1287=0),"",IF(ISERROR(VLOOKUP(P1287+0,Tabell3[[#All],[Næringskode]],1,0)),P1287,""))</f>
        <v/>
      </c>
    </row>
    <row r="1288" spans="17:17" ht="14.5">
      <c r="Q1288" s="120" t="str">
        <f>IF(OR(P1288="",P1288=0),"",IF(ISERROR(VLOOKUP(P1288+0,Tabell3[[#All],[Næringskode]],1,0)),P1288,""))</f>
        <v/>
      </c>
    </row>
    <row r="1289" spans="17:17" ht="14.5">
      <c r="Q1289" s="120" t="str">
        <f>IF(OR(P1289="",P1289=0),"",IF(ISERROR(VLOOKUP(P1289+0,Tabell3[[#All],[Næringskode]],1,0)),P1289,""))</f>
        <v/>
      </c>
    </row>
    <row r="1290" spans="17:17" ht="14.5">
      <c r="Q1290" s="120" t="str">
        <f>IF(OR(P1290="",P1290=0),"",IF(ISERROR(VLOOKUP(P1290+0,Tabell3[[#All],[Næringskode]],1,0)),P1290,""))</f>
        <v/>
      </c>
    </row>
    <row r="1291" spans="17:17" ht="14.5">
      <c r="Q1291" s="120" t="str">
        <f>IF(OR(P1291="",P1291=0),"",IF(ISERROR(VLOOKUP(P1291+0,Tabell3[[#All],[Næringskode]],1,0)),P1291,""))</f>
        <v/>
      </c>
    </row>
    <row r="1292" spans="17:17" ht="14.5">
      <c r="Q1292" s="120" t="str">
        <f>IF(OR(P1292="",P1292=0),"",IF(ISERROR(VLOOKUP(P1292+0,Tabell3[[#All],[Næringskode]],1,0)),P1292,""))</f>
        <v/>
      </c>
    </row>
    <row r="1293" spans="17:17" ht="14.5">
      <c r="Q1293" s="120" t="str">
        <f>IF(OR(P1293="",P1293=0),"",IF(ISERROR(VLOOKUP(P1293+0,Tabell3[[#All],[Næringskode]],1,0)),P1293,""))</f>
        <v/>
      </c>
    </row>
    <row r="1294" spans="17:17" ht="14.5">
      <c r="Q1294" s="120" t="str">
        <f>IF(OR(P1294="",P1294=0),"",IF(ISERROR(VLOOKUP(P1294+0,Tabell3[[#All],[Næringskode]],1,0)),P1294,""))</f>
        <v/>
      </c>
    </row>
    <row r="1295" spans="17:17" ht="14.5">
      <c r="Q1295" s="120" t="str">
        <f>IF(OR(P1295="",P1295=0),"",IF(ISERROR(VLOOKUP(P1295+0,Tabell3[[#All],[Næringskode]],1,0)),P1295,""))</f>
        <v/>
      </c>
    </row>
    <row r="1296" spans="17:17" ht="14.5">
      <c r="Q1296" s="120" t="str">
        <f>IF(OR(P1296="",P1296=0),"",IF(ISERROR(VLOOKUP(P1296+0,Tabell3[[#All],[Næringskode]],1,0)),P1296,""))</f>
        <v/>
      </c>
    </row>
    <row r="1297" spans="17:17" ht="14.5">
      <c r="Q1297" s="120" t="str">
        <f>IF(OR(P1297="",P1297=0),"",IF(ISERROR(VLOOKUP(P1297+0,Tabell3[[#All],[Næringskode]],1,0)),P1297,""))</f>
        <v/>
      </c>
    </row>
    <row r="1298" spans="17:17" ht="14.5">
      <c r="Q1298" s="120" t="str">
        <f>IF(OR(P1298="",P1298=0),"",IF(ISERROR(VLOOKUP(P1298+0,Tabell3[[#All],[Næringskode]],1,0)),P1298,""))</f>
        <v/>
      </c>
    </row>
    <row r="1299" spans="17:17" ht="14.5">
      <c r="Q1299" s="120" t="str">
        <f>IF(OR(P1299="",P1299=0),"",IF(ISERROR(VLOOKUP(P1299+0,Tabell3[[#All],[Næringskode]],1,0)),P1299,""))</f>
        <v/>
      </c>
    </row>
    <row r="1300" spans="17:17" ht="14.5">
      <c r="Q1300" s="120" t="str">
        <f>IF(OR(P1300="",P1300=0),"",IF(ISERROR(VLOOKUP(P1300+0,Tabell3[[#All],[Næringskode]],1,0)),P1300,""))</f>
        <v/>
      </c>
    </row>
    <row r="1301" spans="17:17" ht="14.5">
      <c r="Q1301" s="120" t="str">
        <f>IF(OR(P1301="",P1301=0),"",IF(ISERROR(VLOOKUP(P1301+0,Tabell3[[#All],[Næringskode]],1,0)),P1301,""))</f>
        <v/>
      </c>
    </row>
    <row r="1302" spans="17:17" ht="14.5">
      <c r="Q1302" s="120" t="str">
        <f>IF(OR(P1302="",P1302=0),"",IF(ISERROR(VLOOKUP(P1302+0,Tabell3[[#All],[Næringskode]],1,0)),P1302,""))</f>
        <v/>
      </c>
    </row>
    <row r="1303" spans="17:17" ht="14.5">
      <c r="Q1303" s="120" t="str">
        <f>IF(OR(P1303="",P1303=0),"",IF(ISERROR(VLOOKUP(P1303+0,Tabell3[[#All],[Næringskode]],1,0)),P1303,""))</f>
        <v/>
      </c>
    </row>
    <row r="1304" spans="17:17" ht="14.5">
      <c r="Q1304" s="120" t="str">
        <f>IF(OR(P1304="",P1304=0),"",IF(ISERROR(VLOOKUP(P1304+0,Tabell3[[#All],[Næringskode]],1,0)),P1304,""))</f>
        <v/>
      </c>
    </row>
    <row r="1305" spans="17:17" ht="14.5">
      <c r="Q1305" s="120" t="str">
        <f>IF(OR(P1305="",P1305=0),"",IF(ISERROR(VLOOKUP(P1305+0,Tabell3[[#All],[Næringskode]],1,0)),P1305,""))</f>
        <v/>
      </c>
    </row>
    <row r="1306" spans="17:17" ht="14.5">
      <c r="Q1306" s="120" t="str">
        <f>IF(OR(P1306="",P1306=0),"",IF(ISERROR(VLOOKUP(P1306+0,Tabell3[[#All],[Næringskode]],1,0)),P1306,""))</f>
        <v/>
      </c>
    </row>
    <row r="1307" spans="17:17" ht="14.5">
      <c r="Q1307" s="120" t="str">
        <f>IF(OR(P1307="",P1307=0),"",IF(ISERROR(VLOOKUP(P1307+0,Tabell3[[#All],[Næringskode]],1,0)),P1307,""))</f>
        <v/>
      </c>
    </row>
    <row r="1308" spans="17:17" ht="14.5">
      <c r="Q1308" s="120" t="str">
        <f>IF(OR(P1308="",P1308=0),"",IF(ISERROR(VLOOKUP(P1308+0,Tabell3[[#All],[Næringskode]],1,0)),P1308,""))</f>
        <v/>
      </c>
    </row>
    <row r="1309" spans="17:17" ht="14.5">
      <c r="Q1309" s="120" t="str">
        <f>IF(OR(P1309="",P1309=0),"",IF(ISERROR(VLOOKUP(P1309+0,Tabell3[[#All],[Næringskode]],1,0)),P1309,""))</f>
        <v/>
      </c>
    </row>
    <row r="1310" spans="17:17" ht="14.5">
      <c r="Q1310" s="120" t="str">
        <f>IF(OR(P1310="",P1310=0),"",IF(ISERROR(VLOOKUP(P1310+0,Tabell3[[#All],[Næringskode]],1,0)),P1310,""))</f>
        <v/>
      </c>
    </row>
    <row r="1311" spans="17:17" ht="14.5">
      <c r="Q1311" s="120" t="str">
        <f>IF(OR(P1311="",P1311=0),"",IF(ISERROR(VLOOKUP(P1311+0,Tabell3[[#All],[Næringskode]],1,0)),P1311,""))</f>
        <v/>
      </c>
    </row>
    <row r="1312" spans="17:17" ht="14.5">
      <c r="Q1312" s="120" t="str">
        <f>IF(OR(P1312="",P1312=0),"",IF(ISERROR(VLOOKUP(P1312+0,Tabell3[[#All],[Næringskode]],1,0)),P1312,""))</f>
        <v/>
      </c>
    </row>
    <row r="1313" spans="17:17" ht="14.5">
      <c r="Q1313" s="120" t="str">
        <f>IF(OR(P1313="",P1313=0),"",IF(ISERROR(VLOOKUP(P1313+0,Tabell3[[#All],[Næringskode]],1,0)),P1313,""))</f>
        <v/>
      </c>
    </row>
    <row r="1314" spans="17:17" ht="14.5">
      <c r="Q1314" s="120" t="str">
        <f>IF(OR(P1314="",P1314=0),"",IF(ISERROR(VLOOKUP(P1314+0,Tabell3[[#All],[Næringskode]],1,0)),P1314,""))</f>
        <v/>
      </c>
    </row>
    <row r="1315" spans="17:17" ht="14.5">
      <c r="Q1315" s="120" t="str">
        <f>IF(OR(P1315="",P1315=0),"",IF(ISERROR(VLOOKUP(P1315+0,Tabell3[[#All],[Næringskode]],1,0)),P1315,""))</f>
        <v/>
      </c>
    </row>
    <row r="1316" spans="17:17" ht="14.5">
      <c r="Q1316" s="120" t="str">
        <f>IF(OR(P1316="",P1316=0),"",IF(ISERROR(VLOOKUP(P1316+0,Tabell3[[#All],[Næringskode]],1,0)),P1316,""))</f>
        <v/>
      </c>
    </row>
    <row r="1317" spans="17:17" ht="14.5">
      <c r="Q1317" s="120" t="str">
        <f>IF(OR(P1317="",P1317=0),"",IF(ISERROR(VLOOKUP(P1317+0,Tabell3[[#All],[Næringskode]],1,0)),P1317,""))</f>
        <v/>
      </c>
    </row>
    <row r="1318" spans="17:17" ht="14.5">
      <c r="Q1318" s="120" t="str">
        <f>IF(OR(P1318="",P1318=0),"",IF(ISERROR(VLOOKUP(P1318+0,Tabell3[[#All],[Næringskode]],1,0)),P1318,""))</f>
        <v/>
      </c>
    </row>
    <row r="1319" spans="17:17" ht="14.5">
      <c r="Q1319" s="120" t="str">
        <f>IF(OR(P1319="",P1319=0),"",IF(ISERROR(VLOOKUP(P1319+0,Tabell3[[#All],[Næringskode]],1,0)),P1319,""))</f>
        <v/>
      </c>
    </row>
    <row r="1320" spans="17:17" ht="14.5">
      <c r="Q1320" s="120" t="str">
        <f>IF(OR(P1320="",P1320=0),"",IF(ISERROR(VLOOKUP(P1320+0,Tabell3[[#All],[Næringskode]],1,0)),P1320,""))</f>
        <v/>
      </c>
    </row>
    <row r="1321" spans="17:17" ht="14.5">
      <c r="Q1321" s="120" t="str">
        <f>IF(OR(P1321="",P1321=0),"",IF(ISERROR(VLOOKUP(P1321+0,Tabell3[[#All],[Næringskode]],1,0)),P1321,""))</f>
        <v/>
      </c>
    </row>
    <row r="1322" spans="17:17" ht="14.5">
      <c r="Q1322" s="120" t="str">
        <f>IF(OR(P1322="",P1322=0),"",IF(ISERROR(VLOOKUP(P1322+0,Tabell3[[#All],[Næringskode]],1,0)),P1322,""))</f>
        <v/>
      </c>
    </row>
    <row r="1323" spans="17:17" ht="14.5">
      <c r="Q1323" s="120" t="str">
        <f>IF(OR(P1323="",P1323=0),"",IF(ISERROR(VLOOKUP(P1323+0,Tabell3[[#All],[Næringskode]],1,0)),P1323,""))</f>
        <v/>
      </c>
    </row>
    <row r="1324" spans="17:17" ht="14.5">
      <c r="Q1324" s="120" t="str">
        <f>IF(OR(P1324="",P1324=0),"",IF(ISERROR(VLOOKUP(P1324+0,Tabell3[[#All],[Næringskode]],1,0)),P1324,""))</f>
        <v/>
      </c>
    </row>
    <row r="1325" spans="17:17" ht="14.5">
      <c r="Q1325" s="120" t="str">
        <f>IF(OR(P1325="",P1325=0),"",IF(ISERROR(VLOOKUP(P1325+0,Tabell3[[#All],[Næringskode]],1,0)),P1325,""))</f>
        <v/>
      </c>
    </row>
    <row r="1326" spans="17:17" ht="14.5">
      <c r="Q1326" s="120" t="str">
        <f>IF(OR(P1326="",P1326=0),"",IF(ISERROR(VLOOKUP(P1326+0,Tabell3[[#All],[Næringskode]],1,0)),P1326,""))</f>
        <v/>
      </c>
    </row>
    <row r="1327" spans="17:17" ht="14.5">
      <c r="Q1327" s="120" t="str">
        <f>IF(OR(P1327="",P1327=0),"",IF(ISERROR(VLOOKUP(P1327+0,Tabell3[[#All],[Næringskode]],1,0)),P1327,""))</f>
        <v/>
      </c>
    </row>
    <row r="1328" spans="17:17" ht="14.5">
      <c r="Q1328" s="120" t="str">
        <f>IF(OR(P1328="",P1328=0),"",IF(ISERROR(VLOOKUP(P1328+0,Tabell3[[#All],[Næringskode]],1,0)),P1328,""))</f>
        <v/>
      </c>
    </row>
    <row r="1329" spans="17:17" ht="14.5">
      <c r="Q1329" s="120" t="str">
        <f>IF(OR(P1329="",P1329=0),"",IF(ISERROR(VLOOKUP(P1329+0,Tabell3[[#All],[Næringskode]],1,0)),P1329,""))</f>
        <v/>
      </c>
    </row>
    <row r="1330" spans="17:17" ht="14.5">
      <c r="Q1330" s="120" t="str">
        <f>IF(OR(P1330="",P1330=0),"",IF(ISERROR(VLOOKUP(P1330+0,Tabell3[[#All],[Næringskode]],1,0)),P1330,""))</f>
        <v/>
      </c>
    </row>
    <row r="1331" spans="17:17" ht="14.5">
      <c r="Q1331" s="120" t="str">
        <f>IF(OR(P1331="",P1331=0),"",IF(ISERROR(VLOOKUP(P1331+0,Tabell3[[#All],[Næringskode]],1,0)),P1331,""))</f>
        <v/>
      </c>
    </row>
    <row r="1332" spans="17:17" ht="14.5">
      <c r="Q1332" s="120" t="str">
        <f>IF(OR(P1332="",P1332=0),"",IF(ISERROR(VLOOKUP(P1332+0,Tabell3[[#All],[Næringskode]],1,0)),P1332,""))</f>
        <v/>
      </c>
    </row>
    <row r="1333" spans="17:17" ht="14.5">
      <c r="Q1333" s="120" t="str">
        <f>IF(OR(P1333="",P1333=0),"",IF(ISERROR(VLOOKUP(P1333+0,Tabell3[[#All],[Næringskode]],1,0)),P1333,""))</f>
        <v/>
      </c>
    </row>
    <row r="1334" spans="17:17" ht="14.5">
      <c r="Q1334" s="120" t="str">
        <f>IF(OR(P1334="",P1334=0),"",IF(ISERROR(VLOOKUP(P1334+0,Tabell3[[#All],[Næringskode]],1,0)),P1334,""))</f>
        <v/>
      </c>
    </row>
    <row r="1335" spans="17:17" ht="14.5">
      <c r="Q1335" s="120" t="str">
        <f>IF(OR(P1335="",P1335=0),"",IF(ISERROR(VLOOKUP(P1335+0,Tabell3[[#All],[Næringskode]],1,0)),P1335,""))</f>
        <v/>
      </c>
    </row>
    <row r="1336" spans="17:17" ht="14.5">
      <c r="Q1336" s="120" t="str">
        <f>IF(OR(P1336="",P1336=0),"",IF(ISERROR(VLOOKUP(P1336+0,Tabell3[[#All],[Næringskode]],1,0)),P1336,""))</f>
        <v/>
      </c>
    </row>
    <row r="1337" spans="17:17" ht="14.5">
      <c r="Q1337" s="120" t="str">
        <f>IF(OR(P1337="",P1337=0),"",IF(ISERROR(VLOOKUP(P1337+0,Tabell3[[#All],[Næringskode]],1,0)),P1337,""))</f>
        <v/>
      </c>
    </row>
    <row r="1338" spans="17:17" ht="14.5">
      <c r="Q1338" s="120" t="str">
        <f>IF(OR(P1338="",P1338=0),"",IF(ISERROR(VLOOKUP(P1338+0,Tabell3[[#All],[Næringskode]],1,0)),P1338,""))</f>
        <v/>
      </c>
    </row>
    <row r="1339" spans="17:17" ht="14.5">
      <c r="Q1339" s="120" t="str">
        <f>IF(OR(P1339="",P1339=0),"",IF(ISERROR(VLOOKUP(P1339+0,Tabell3[[#All],[Næringskode]],1,0)),P1339,""))</f>
        <v/>
      </c>
    </row>
    <row r="1340" spans="17:17" ht="14.5">
      <c r="Q1340" s="120" t="str">
        <f>IF(OR(P1340="",P1340=0),"",IF(ISERROR(VLOOKUP(P1340+0,Tabell3[[#All],[Næringskode]],1,0)),P1340,""))</f>
        <v/>
      </c>
    </row>
    <row r="1341" spans="17:17" ht="14.5">
      <c r="Q1341" s="120" t="str">
        <f>IF(OR(P1341="",P1341=0),"",IF(ISERROR(VLOOKUP(P1341+0,Tabell3[[#All],[Næringskode]],1,0)),P1341,""))</f>
        <v/>
      </c>
    </row>
    <row r="1342" spans="17:17" ht="14.5">
      <c r="Q1342" s="120" t="str">
        <f>IF(OR(P1342="",P1342=0),"",IF(ISERROR(VLOOKUP(P1342+0,Tabell3[[#All],[Næringskode]],1,0)),P1342,""))</f>
        <v/>
      </c>
    </row>
    <row r="1343" spans="17:17" ht="14.5">
      <c r="Q1343" s="120" t="str">
        <f>IF(OR(P1343="",P1343=0),"",IF(ISERROR(VLOOKUP(P1343+0,Tabell3[[#All],[Næringskode]],1,0)),P1343,""))</f>
        <v/>
      </c>
    </row>
    <row r="1344" spans="17:17" ht="14.5">
      <c r="Q1344" s="120" t="str">
        <f>IF(OR(P1344="",P1344=0),"",IF(ISERROR(VLOOKUP(P1344+0,Tabell3[[#All],[Næringskode]],1,0)),P1344,""))</f>
        <v/>
      </c>
    </row>
    <row r="1345" spans="17:17" ht="14.5">
      <c r="Q1345" s="120" t="str">
        <f>IF(OR(P1345="",P1345=0),"",IF(ISERROR(VLOOKUP(P1345+0,Tabell3[[#All],[Næringskode]],1,0)),P1345,""))</f>
        <v/>
      </c>
    </row>
    <row r="1346" spans="17:17" ht="14.5">
      <c r="Q1346" s="120" t="str">
        <f>IF(OR(P1346="",P1346=0),"",IF(ISERROR(VLOOKUP(P1346+0,Tabell3[[#All],[Næringskode]],1,0)),P1346,""))</f>
        <v/>
      </c>
    </row>
    <row r="1347" spans="17:17" ht="14.5">
      <c r="Q1347" s="120" t="str">
        <f>IF(OR(P1347="",P1347=0),"",IF(ISERROR(VLOOKUP(P1347+0,Tabell3[[#All],[Næringskode]],1,0)),P1347,""))</f>
        <v/>
      </c>
    </row>
    <row r="1348" spans="17:17" ht="14.5">
      <c r="Q1348" s="120" t="str">
        <f>IF(OR(P1348="",P1348=0),"",IF(ISERROR(VLOOKUP(P1348+0,Tabell3[[#All],[Næringskode]],1,0)),P1348,""))</f>
        <v/>
      </c>
    </row>
    <row r="1349" spans="17:17" ht="14.5">
      <c r="Q1349" s="120" t="str">
        <f>IF(OR(P1349="",P1349=0),"",IF(ISERROR(VLOOKUP(P1349+0,Tabell3[[#All],[Næringskode]],1,0)),P1349,""))</f>
        <v/>
      </c>
    </row>
    <row r="1350" spans="17:17" ht="14.5">
      <c r="Q1350" s="120" t="str">
        <f>IF(OR(P1350="",P1350=0),"",IF(ISERROR(VLOOKUP(P1350+0,Tabell3[[#All],[Næringskode]],1,0)),P1350,""))</f>
        <v/>
      </c>
    </row>
    <row r="1351" spans="17:17" ht="14.5">
      <c r="Q1351" s="120" t="str">
        <f>IF(OR(P1351="",P1351=0),"",IF(ISERROR(VLOOKUP(P1351+0,Tabell3[[#All],[Næringskode]],1,0)),P1351,""))</f>
        <v/>
      </c>
    </row>
    <row r="1352" spans="17:17" ht="14.5">
      <c r="Q1352" s="120" t="str">
        <f>IF(OR(P1352="",P1352=0),"",IF(ISERROR(VLOOKUP(P1352+0,Tabell3[[#All],[Næringskode]],1,0)),P1352,""))</f>
        <v/>
      </c>
    </row>
    <row r="1353" spans="17:17" ht="14.5">
      <c r="Q1353" s="120" t="str">
        <f>IF(OR(P1353="",P1353=0),"",IF(ISERROR(VLOOKUP(P1353+0,Tabell3[[#All],[Næringskode]],1,0)),P1353,""))</f>
        <v/>
      </c>
    </row>
    <row r="1354" spans="17:17" ht="14.5">
      <c r="Q1354" s="120" t="str">
        <f>IF(OR(P1354="",P1354=0),"",IF(ISERROR(VLOOKUP(P1354+0,Tabell3[[#All],[Næringskode]],1,0)),P1354,""))</f>
        <v/>
      </c>
    </row>
    <row r="1355" spans="17:17" ht="14.5">
      <c r="Q1355" s="120" t="str">
        <f>IF(OR(P1355="",P1355=0),"",IF(ISERROR(VLOOKUP(P1355+0,Tabell3[[#All],[Næringskode]],1,0)),P1355,""))</f>
        <v/>
      </c>
    </row>
    <row r="1356" spans="17:17" ht="14.5">
      <c r="Q1356" s="120" t="str">
        <f>IF(OR(P1356="",P1356=0),"",IF(ISERROR(VLOOKUP(P1356+0,Tabell3[[#All],[Næringskode]],1,0)),P1356,""))</f>
        <v/>
      </c>
    </row>
    <row r="1357" spans="17:17" ht="14.5">
      <c r="Q1357" s="120" t="str">
        <f>IF(OR(P1357="",P1357=0),"",IF(ISERROR(VLOOKUP(P1357+0,Tabell3[[#All],[Næringskode]],1,0)),P1357,""))</f>
        <v/>
      </c>
    </row>
    <row r="1358" spans="17:17" ht="14.5">
      <c r="Q1358" s="120" t="str">
        <f>IF(OR(P1358="",P1358=0),"",IF(ISERROR(VLOOKUP(P1358+0,Tabell3[[#All],[Næringskode]],1,0)),P1358,""))</f>
        <v/>
      </c>
    </row>
    <row r="1359" spans="17:17" ht="14.5">
      <c r="Q1359" s="120" t="str">
        <f>IF(OR(P1359="",P1359=0),"",IF(ISERROR(VLOOKUP(P1359+0,Tabell3[[#All],[Næringskode]],1,0)),P1359,""))</f>
        <v/>
      </c>
    </row>
    <row r="1360" spans="17:17" ht="14.5">
      <c r="Q1360" s="120" t="str">
        <f>IF(OR(P1360="",P1360=0),"",IF(ISERROR(VLOOKUP(P1360+0,Tabell3[[#All],[Næringskode]],1,0)),P1360,""))</f>
        <v/>
      </c>
    </row>
    <row r="1361" spans="17:17" ht="14.5">
      <c r="Q1361" s="120" t="str">
        <f>IF(OR(P1361="",P1361=0),"",IF(ISERROR(VLOOKUP(P1361+0,Tabell3[[#All],[Næringskode]],1,0)),P1361,""))</f>
        <v/>
      </c>
    </row>
    <row r="1362" spans="17:17" ht="14.5">
      <c r="Q1362" s="120" t="str">
        <f>IF(OR(P1362="",P1362=0),"",IF(ISERROR(VLOOKUP(P1362+0,Tabell3[[#All],[Næringskode]],1,0)),P1362,""))</f>
        <v/>
      </c>
    </row>
    <row r="1363" spans="17:17" ht="14.5">
      <c r="Q1363" s="120" t="str">
        <f>IF(OR(P1363="",P1363=0),"",IF(ISERROR(VLOOKUP(P1363+0,Tabell3[[#All],[Næringskode]],1,0)),P1363,""))</f>
        <v/>
      </c>
    </row>
    <row r="1364" spans="17:17" ht="14.5">
      <c r="Q1364" s="120" t="str">
        <f>IF(OR(P1364="",P1364=0),"",IF(ISERROR(VLOOKUP(P1364+0,Tabell3[[#All],[Næringskode]],1,0)),P1364,""))</f>
        <v/>
      </c>
    </row>
    <row r="1365" spans="17:17" ht="14.5">
      <c r="Q1365" s="120" t="str">
        <f>IF(OR(P1365="",P1365=0),"",IF(ISERROR(VLOOKUP(P1365+0,Tabell3[[#All],[Næringskode]],1,0)),P1365,""))</f>
        <v/>
      </c>
    </row>
    <row r="1366" spans="17:17" ht="14.5">
      <c r="Q1366" s="120" t="str">
        <f>IF(OR(P1366="",P1366=0),"",IF(ISERROR(VLOOKUP(P1366+0,Tabell3[[#All],[Næringskode]],1,0)),P1366,""))</f>
        <v/>
      </c>
    </row>
    <row r="1367" spans="17:17" ht="14.5">
      <c r="Q1367" s="120" t="str">
        <f>IF(OR(P1367="",P1367=0),"",IF(ISERROR(VLOOKUP(P1367+0,Tabell3[[#All],[Næringskode]],1,0)),P1367,""))</f>
        <v/>
      </c>
    </row>
    <row r="1368" spans="17:17" ht="14.5">
      <c r="Q1368" s="120" t="str">
        <f>IF(OR(P1368="",P1368=0),"",IF(ISERROR(VLOOKUP(P1368+0,Tabell3[[#All],[Næringskode]],1,0)),P1368,""))</f>
        <v/>
      </c>
    </row>
    <row r="1369" spans="17:17" ht="14.5">
      <c r="Q1369" s="120" t="str">
        <f>IF(OR(P1369="",P1369=0),"",IF(ISERROR(VLOOKUP(P1369+0,Tabell3[[#All],[Næringskode]],1,0)),P1369,""))</f>
        <v/>
      </c>
    </row>
    <row r="1370" spans="17:17" ht="14.5">
      <c r="Q1370" s="120" t="str">
        <f>IF(OR(P1370="",P1370=0),"",IF(ISERROR(VLOOKUP(P1370+0,Tabell3[[#All],[Næringskode]],1,0)),P1370,""))</f>
        <v/>
      </c>
    </row>
    <row r="1371" spans="17:17" ht="14.5">
      <c r="Q1371" s="120" t="str">
        <f>IF(OR(P1371="",P1371=0),"",IF(ISERROR(VLOOKUP(P1371+0,Tabell3[[#All],[Næringskode]],1,0)),P1371,""))</f>
        <v/>
      </c>
    </row>
    <row r="1372" spans="17:17" ht="14.5">
      <c r="Q1372" s="120" t="str">
        <f>IF(OR(P1372="",P1372=0),"",IF(ISERROR(VLOOKUP(P1372+0,Tabell3[[#All],[Næringskode]],1,0)),P1372,""))</f>
        <v/>
      </c>
    </row>
    <row r="1373" spans="17:17" ht="14.5">
      <c r="Q1373" s="120" t="str">
        <f>IF(OR(P1373="",P1373=0),"",IF(ISERROR(VLOOKUP(P1373+0,Tabell3[[#All],[Næringskode]],1,0)),P1373,""))</f>
        <v/>
      </c>
    </row>
    <row r="1374" spans="17:17" ht="14.5">
      <c r="Q1374" s="120" t="str">
        <f>IF(OR(P1374="",P1374=0),"",IF(ISERROR(VLOOKUP(P1374+0,Tabell3[[#All],[Næringskode]],1,0)),P1374,""))</f>
        <v/>
      </c>
    </row>
    <row r="1375" spans="17:17" ht="14.5">
      <c r="Q1375" s="120" t="str">
        <f>IF(OR(P1375="",P1375=0),"",IF(ISERROR(VLOOKUP(P1375+0,Tabell3[[#All],[Næringskode]],1,0)),P1375,""))</f>
        <v/>
      </c>
    </row>
    <row r="1376" spans="17:17" ht="14.5">
      <c r="Q1376" s="120" t="str">
        <f>IF(OR(P1376="",P1376=0),"",IF(ISERROR(VLOOKUP(P1376+0,Tabell3[[#All],[Næringskode]],1,0)),P1376,""))</f>
        <v/>
      </c>
    </row>
    <row r="1377" spans="17:17" ht="14.5">
      <c r="Q1377" s="120" t="str">
        <f>IF(OR(P1377="",P1377=0),"",IF(ISERROR(VLOOKUP(P1377+0,Tabell3[[#All],[Næringskode]],1,0)),P1377,""))</f>
        <v/>
      </c>
    </row>
    <row r="1378" spans="17:17" ht="14.5">
      <c r="Q1378" s="120" t="str">
        <f>IF(OR(P1378="",P1378=0),"",IF(ISERROR(VLOOKUP(P1378+0,Tabell3[[#All],[Næringskode]],1,0)),P1378,""))</f>
        <v/>
      </c>
    </row>
    <row r="1379" spans="17:17" ht="14.5">
      <c r="Q1379" s="120" t="str">
        <f>IF(OR(P1379="",P1379=0),"",IF(ISERROR(VLOOKUP(P1379+0,Tabell3[[#All],[Næringskode]],1,0)),P1379,""))</f>
        <v/>
      </c>
    </row>
    <row r="1380" spans="17:17" ht="14.5">
      <c r="Q1380" s="120" t="str">
        <f>IF(OR(P1380="",P1380=0),"",IF(ISERROR(VLOOKUP(P1380+0,Tabell3[[#All],[Næringskode]],1,0)),P1380,""))</f>
        <v/>
      </c>
    </row>
    <row r="1381" spans="17:17" ht="14.5">
      <c r="Q1381" s="120" t="str">
        <f>IF(OR(P1381="",P1381=0),"",IF(ISERROR(VLOOKUP(P1381+0,Tabell3[[#All],[Næringskode]],1,0)),P1381,""))</f>
        <v/>
      </c>
    </row>
    <row r="1382" spans="17:17" ht="14.5">
      <c r="Q1382" s="120" t="str">
        <f>IF(OR(P1382="",P1382=0),"",IF(ISERROR(VLOOKUP(P1382+0,Tabell3[[#All],[Næringskode]],1,0)),P1382,""))</f>
        <v/>
      </c>
    </row>
    <row r="1383" spans="17:17" ht="14.5">
      <c r="Q1383" s="120" t="str">
        <f>IF(OR(P1383="",P1383=0),"",IF(ISERROR(VLOOKUP(P1383+0,Tabell3[[#All],[Næringskode]],1,0)),P1383,""))</f>
        <v/>
      </c>
    </row>
    <row r="1384" spans="17:17" ht="14.5">
      <c r="Q1384" s="120" t="str">
        <f>IF(OR(P1384="",P1384=0),"",IF(ISERROR(VLOOKUP(P1384+0,Tabell3[[#All],[Næringskode]],1,0)),P1384,""))</f>
        <v/>
      </c>
    </row>
    <row r="1385" spans="17:17" ht="14.5">
      <c r="Q1385" s="120" t="str">
        <f>IF(OR(P1385="",P1385=0),"",IF(ISERROR(VLOOKUP(P1385+0,Tabell3[[#All],[Næringskode]],1,0)),P1385,""))</f>
        <v/>
      </c>
    </row>
    <row r="1386" spans="17:17" ht="14.5">
      <c r="Q1386" s="120" t="str">
        <f>IF(OR(P1386="",P1386=0),"",IF(ISERROR(VLOOKUP(P1386+0,Tabell3[[#All],[Næringskode]],1,0)),P1386,""))</f>
        <v/>
      </c>
    </row>
    <row r="1387" spans="17:17" ht="14.5">
      <c r="Q1387" s="120" t="str">
        <f>IF(OR(P1387="",P1387=0),"",IF(ISERROR(VLOOKUP(P1387+0,Tabell3[[#All],[Næringskode]],1,0)),P1387,""))</f>
        <v/>
      </c>
    </row>
    <row r="1388" spans="17:17" ht="14.5">
      <c r="Q1388" s="120" t="str">
        <f>IF(OR(P1388="",P1388=0),"",IF(ISERROR(VLOOKUP(P1388+0,Tabell3[[#All],[Næringskode]],1,0)),P1388,""))</f>
        <v/>
      </c>
    </row>
    <row r="1389" spans="17:17" ht="14.5">
      <c r="Q1389" s="120" t="str">
        <f>IF(OR(P1389="",P1389=0),"",IF(ISERROR(VLOOKUP(P1389+0,Tabell3[[#All],[Næringskode]],1,0)),P1389,""))</f>
        <v/>
      </c>
    </row>
    <row r="1390" spans="17:17" ht="14.5">
      <c r="Q1390" s="120" t="str">
        <f>IF(OR(P1390="",P1390=0),"",IF(ISERROR(VLOOKUP(P1390+0,Tabell3[[#All],[Næringskode]],1,0)),P1390,""))</f>
        <v/>
      </c>
    </row>
    <row r="1391" spans="17:17" ht="14.5">
      <c r="Q1391" s="120" t="str">
        <f>IF(OR(P1391="",P1391=0),"",IF(ISERROR(VLOOKUP(P1391+0,Tabell3[[#All],[Næringskode]],1,0)),P1391,""))</f>
        <v/>
      </c>
    </row>
    <row r="1392" spans="17:17" ht="14.5">
      <c r="Q1392" s="120" t="str">
        <f>IF(OR(P1392="",P1392=0),"",IF(ISERROR(VLOOKUP(P1392+0,Tabell3[[#All],[Næringskode]],1,0)),P1392,""))</f>
        <v/>
      </c>
    </row>
    <row r="1393" spans="17:17" ht="14.5">
      <c r="Q1393" s="120" t="str">
        <f>IF(OR(P1393="",P1393=0),"",IF(ISERROR(VLOOKUP(P1393+0,Tabell3[[#All],[Næringskode]],1,0)),P1393,""))</f>
        <v/>
      </c>
    </row>
    <row r="1394" spans="17:17" ht="14.5">
      <c r="Q1394" s="120" t="str">
        <f>IF(OR(P1394="",P1394=0),"",IF(ISERROR(VLOOKUP(P1394+0,Tabell3[[#All],[Næringskode]],1,0)),P1394,""))</f>
        <v/>
      </c>
    </row>
    <row r="1395" spans="17:17" ht="14.5">
      <c r="Q1395" s="120" t="str">
        <f>IF(OR(P1395="",P1395=0),"",IF(ISERROR(VLOOKUP(P1395+0,Tabell3[[#All],[Næringskode]],1,0)),P1395,""))</f>
        <v/>
      </c>
    </row>
    <row r="1396" spans="17:17" ht="14.5">
      <c r="Q1396" s="120" t="str">
        <f>IF(OR(P1396="",P1396=0),"",IF(ISERROR(VLOOKUP(P1396+0,Tabell3[[#All],[Næringskode]],1,0)),P1396,""))</f>
        <v/>
      </c>
    </row>
    <row r="1397" spans="17:17" ht="14.5">
      <c r="Q1397" s="120" t="str">
        <f>IF(OR(P1397="",P1397=0),"",IF(ISERROR(VLOOKUP(P1397+0,Tabell3[[#All],[Næringskode]],1,0)),P1397,""))</f>
        <v/>
      </c>
    </row>
    <row r="1398" spans="17:17" ht="14.5">
      <c r="Q1398" s="120" t="str">
        <f>IF(OR(P1398="",P1398=0),"",IF(ISERROR(VLOOKUP(P1398+0,Tabell3[[#All],[Næringskode]],1,0)),P1398,""))</f>
        <v/>
      </c>
    </row>
    <row r="1399" spans="17:17" ht="14.5">
      <c r="Q1399" s="120" t="str">
        <f>IF(OR(P1399="",P1399=0),"",IF(ISERROR(VLOOKUP(P1399+0,Tabell3[[#All],[Næringskode]],1,0)),P1399,""))</f>
        <v/>
      </c>
    </row>
    <row r="1400" spans="17:17" ht="14.5">
      <c r="Q1400" s="120" t="str">
        <f>IF(OR(P1400="",P1400=0),"",IF(ISERROR(VLOOKUP(P1400+0,Tabell3[[#All],[Næringskode]],1,0)),P1400,""))</f>
        <v/>
      </c>
    </row>
    <row r="1401" spans="17:17" ht="14.5">
      <c r="Q1401" s="120" t="str">
        <f>IF(OR(P1401="",P1401=0),"",IF(ISERROR(VLOOKUP(P1401+0,Tabell3[[#All],[Næringskode]],1,0)),P1401,""))</f>
        <v/>
      </c>
    </row>
    <row r="1402" spans="17:17" ht="14.5">
      <c r="Q1402" s="120" t="str">
        <f>IF(OR(P1402="",P1402=0),"",IF(ISERROR(VLOOKUP(P1402+0,Tabell3[[#All],[Næringskode]],1,0)),P1402,""))</f>
        <v/>
      </c>
    </row>
    <row r="1403" spans="17:17" ht="14.5">
      <c r="Q1403" s="120" t="str">
        <f>IF(OR(P1403="",P1403=0),"",IF(ISERROR(VLOOKUP(P1403+0,Tabell3[[#All],[Næringskode]],1,0)),P1403,""))</f>
        <v/>
      </c>
    </row>
    <row r="1404" spans="17:17" ht="14.5">
      <c r="Q1404" s="120" t="str">
        <f>IF(OR(P1404="",P1404=0),"",IF(ISERROR(VLOOKUP(P1404+0,Tabell3[[#All],[Næringskode]],1,0)),P1404,""))</f>
        <v/>
      </c>
    </row>
    <row r="1405" spans="17:17" ht="14.5">
      <c r="Q1405" s="120" t="str">
        <f>IF(OR(P1405="",P1405=0),"",IF(ISERROR(VLOOKUP(P1405+0,Tabell3[[#All],[Næringskode]],1,0)),P1405,""))</f>
        <v/>
      </c>
    </row>
    <row r="1406" spans="17:17" ht="14.5">
      <c r="Q1406" s="120" t="str">
        <f>IF(OR(P1406="",P1406=0),"",IF(ISERROR(VLOOKUP(P1406+0,Tabell3[[#All],[Næringskode]],1,0)),P1406,""))</f>
        <v/>
      </c>
    </row>
    <row r="1407" spans="17:17" ht="14.5">
      <c r="Q1407" s="120" t="str">
        <f>IF(OR(P1407="",P1407=0),"",IF(ISERROR(VLOOKUP(P1407+0,Tabell3[[#All],[Næringskode]],1,0)),P1407,""))</f>
        <v/>
      </c>
    </row>
    <row r="1408" spans="17:17" ht="14.5">
      <c r="Q1408" s="120" t="str">
        <f>IF(OR(P1408="",P1408=0),"",IF(ISERROR(VLOOKUP(P1408+0,Tabell3[[#All],[Næringskode]],1,0)),P1408,""))</f>
        <v/>
      </c>
    </row>
    <row r="1409" spans="17:17" ht="14.5">
      <c r="Q1409" s="120" t="str">
        <f>IF(OR(P1409="",P1409=0),"",IF(ISERROR(VLOOKUP(P1409+0,Tabell3[[#All],[Næringskode]],1,0)),P1409,""))</f>
        <v/>
      </c>
    </row>
    <row r="1410" spans="17:17" ht="14.5">
      <c r="Q1410" s="120" t="str">
        <f>IF(OR(P1410="",P1410=0),"",IF(ISERROR(VLOOKUP(P1410+0,Tabell3[[#All],[Næringskode]],1,0)),P1410,""))</f>
        <v/>
      </c>
    </row>
    <row r="1411" spans="17:17" ht="14.5">
      <c r="Q1411" s="120" t="str">
        <f>IF(OR(P1411="",P1411=0),"",IF(ISERROR(VLOOKUP(P1411+0,Tabell3[[#All],[Næringskode]],1,0)),P1411,""))</f>
        <v/>
      </c>
    </row>
    <row r="1412" spans="17:17" ht="14.5">
      <c r="Q1412" s="120" t="str">
        <f>IF(OR(P1412="",P1412=0),"",IF(ISERROR(VLOOKUP(P1412+0,Tabell3[[#All],[Næringskode]],1,0)),P1412,""))</f>
        <v/>
      </c>
    </row>
    <row r="1413" spans="17:17" ht="14.5">
      <c r="Q1413" s="120" t="str">
        <f>IF(OR(P1413="",P1413=0),"",IF(ISERROR(VLOOKUP(P1413+0,Tabell3[[#All],[Næringskode]],1,0)),P1413,""))</f>
        <v/>
      </c>
    </row>
    <row r="1414" spans="17:17" ht="14.5">
      <c r="Q1414" s="120" t="str">
        <f>IF(OR(P1414="",P1414=0),"",IF(ISERROR(VLOOKUP(P1414+0,Tabell3[[#All],[Næringskode]],1,0)),P1414,""))</f>
        <v/>
      </c>
    </row>
    <row r="1415" spans="17:17" ht="14.5">
      <c r="Q1415" s="120" t="str">
        <f>IF(OR(P1415="",P1415=0),"",IF(ISERROR(VLOOKUP(P1415+0,Tabell3[[#All],[Næringskode]],1,0)),P1415,""))</f>
        <v/>
      </c>
    </row>
    <row r="1416" spans="17:17" ht="14.5">
      <c r="Q1416" s="120" t="str">
        <f>IF(OR(P1416="",P1416=0),"",IF(ISERROR(VLOOKUP(P1416+0,Tabell3[[#All],[Næringskode]],1,0)),P1416,""))</f>
        <v/>
      </c>
    </row>
    <row r="1417" spans="17:17" ht="14.5">
      <c r="Q1417" s="120" t="str">
        <f>IF(OR(P1417="",P1417=0),"",IF(ISERROR(VLOOKUP(P1417+0,Tabell3[[#All],[Næringskode]],1,0)),P1417,""))</f>
        <v/>
      </c>
    </row>
    <row r="1418" spans="17:17" ht="14.5">
      <c r="Q1418" s="120" t="str">
        <f>IF(OR(P1418="",P1418=0),"",IF(ISERROR(VLOOKUP(P1418+0,Tabell3[[#All],[Næringskode]],1,0)),P1418,""))</f>
        <v/>
      </c>
    </row>
    <row r="1419" spans="17:17" ht="14.5">
      <c r="Q1419" s="120" t="str">
        <f>IF(OR(P1419="",P1419=0),"",IF(ISERROR(VLOOKUP(P1419+0,Tabell3[[#All],[Næringskode]],1,0)),P1419,""))</f>
        <v/>
      </c>
    </row>
    <row r="1420" spans="17:17" ht="14.5">
      <c r="Q1420" s="120" t="str">
        <f>IF(OR(P1420="",P1420=0),"",IF(ISERROR(VLOOKUP(P1420+0,Tabell3[[#All],[Næringskode]],1,0)),P1420,""))</f>
        <v/>
      </c>
    </row>
    <row r="1421" spans="17:17" ht="14.5">
      <c r="Q1421" s="120" t="str">
        <f>IF(OR(P1421="",P1421=0),"",IF(ISERROR(VLOOKUP(P1421+0,Tabell3[[#All],[Næringskode]],1,0)),P1421,""))</f>
        <v/>
      </c>
    </row>
    <row r="1422" spans="17:17" ht="14.5">
      <c r="Q1422" s="120" t="str">
        <f>IF(OR(P1422="",P1422=0),"",IF(ISERROR(VLOOKUP(P1422+0,Tabell3[[#All],[Næringskode]],1,0)),P1422,""))</f>
        <v/>
      </c>
    </row>
    <row r="1423" spans="17:17" ht="14.5">
      <c r="Q1423" s="120" t="str">
        <f>IF(OR(P1423="",P1423=0),"",IF(ISERROR(VLOOKUP(P1423+0,Tabell3[[#All],[Næringskode]],1,0)),P1423,""))</f>
        <v/>
      </c>
    </row>
    <row r="1424" spans="17:17" ht="14.5">
      <c r="Q1424" s="120" t="str">
        <f>IF(OR(P1424="",P1424=0),"",IF(ISERROR(VLOOKUP(P1424+0,Tabell3[[#All],[Næringskode]],1,0)),P1424,""))</f>
        <v/>
      </c>
    </row>
    <row r="1425" spans="17:17" ht="14.5">
      <c r="Q1425" s="120" t="str">
        <f>IF(OR(P1425="",P1425=0),"",IF(ISERROR(VLOOKUP(P1425+0,Tabell3[[#All],[Næringskode]],1,0)),P1425,""))</f>
        <v/>
      </c>
    </row>
    <row r="1426" spans="17:17" ht="14.5">
      <c r="Q1426" s="120" t="str">
        <f>IF(OR(P1426="",P1426=0),"",IF(ISERROR(VLOOKUP(P1426+0,Tabell3[[#All],[Næringskode]],1,0)),P1426,""))</f>
        <v/>
      </c>
    </row>
    <row r="1427" spans="17:17" ht="14.5">
      <c r="Q1427" s="120" t="str">
        <f>IF(OR(P1427="",P1427=0),"",IF(ISERROR(VLOOKUP(P1427+0,Tabell3[[#All],[Næringskode]],1,0)),P1427,""))</f>
        <v/>
      </c>
    </row>
    <row r="1428" spans="17:17" ht="14.5">
      <c r="Q1428" s="120" t="str">
        <f>IF(OR(P1428="",P1428=0),"",IF(ISERROR(VLOOKUP(P1428+0,Tabell3[[#All],[Næringskode]],1,0)),P1428,""))</f>
        <v/>
      </c>
    </row>
    <row r="1429" spans="17:17" ht="14.5">
      <c r="Q1429" s="120" t="str">
        <f>IF(OR(P1429="",P1429=0),"",IF(ISERROR(VLOOKUP(P1429+0,Tabell3[[#All],[Næringskode]],1,0)),P1429,""))</f>
        <v/>
      </c>
    </row>
    <row r="1430" spans="17:17" ht="14.5">
      <c r="Q1430" s="120" t="str">
        <f>IF(OR(P1430="",P1430=0),"",IF(ISERROR(VLOOKUP(P1430+0,Tabell3[[#All],[Næringskode]],1,0)),P1430,""))</f>
        <v/>
      </c>
    </row>
    <row r="1431" spans="17:17" ht="14.5">
      <c r="Q1431" s="120" t="str">
        <f>IF(OR(P1431="",P1431=0),"",IF(ISERROR(VLOOKUP(P1431+0,Tabell3[[#All],[Næringskode]],1,0)),P1431,""))</f>
        <v/>
      </c>
    </row>
    <row r="1432" spans="17:17" ht="14.5">
      <c r="Q1432" s="120" t="str">
        <f>IF(OR(P1432="",P1432=0),"",IF(ISERROR(VLOOKUP(P1432+0,Tabell3[[#All],[Næringskode]],1,0)),P1432,""))</f>
        <v/>
      </c>
    </row>
    <row r="1433" spans="17:17" ht="14.5">
      <c r="Q1433" s="120" t="str">
        <f>IF(OR(P1433="",P1433=0),"",IF(ISERROR(VLOOKUP(P1433+0,Tabell3[[#All],[Næringskode]],1,0)),P1433,""))</f>
        <v/>
      </c>
    </row>
    <row r="1434" spans="17:17" ht="14.5">
      <c r="Q1434" s="120" t="str">
        <f>IF(OR(P1434="",P1434=0),"",IF(ISERROR(VLOOKUP(P1434+0,Tabell3[[#All],[Næringskode]],1,0)),P1434,""))</f>
        <v/>
      </c>
    </row>
    <row r="1435" spans="17:17" ht="14.5">
      <c r="Q1435" s="120" t="str">
        <f>IF(OR(P1435="",P1435=0),"",IF(ISERROR(VLOOKUP(P1435+0,Tabell3[[#All],[Næringskode]],1,0)),P1435,""))</f>
        <v/>
      </c>
    </row>
    <row r="1436" spans="17:17" ht="14.5">
      <c r="Q1436" s="120" t="str">
        <f>IF(OR(P1436="",P1436=0),"",IF(ISERROR(VLOOKUP(P1436+0,Tabell3[[#All],[Næringskode]],1,0)),P1436,""))</f>
        <v/>
      </c>
    </row>
    <row r="1437" spans="17:17" ht="14.5">
      <c r="Q1437" s="120" t="str">
        <f>IF(OR(P1437="",P1437=0),"",IF(ISERROR(VLOOKUP(P1437+0,Tabell3[[#All],[Næringskode]],1,0)),P1437,""))</f>
        <v/>
      </c>
    </row>
    <row r="1438" spans="17:17" ht="14.5">
      <c r="Q1438" s="120" t="str">
        <f>IF(OR(P1438="",P1438=0),"",IF(ISERROR(VLOOKUP(P1438+0,Tabell3[[#All],[Næringskode]],1,0)),P1438,""))</f>
        <v/>
      </c>
    </row>
    <row r="1439" spans="17:17" ht="14.5">
      <c r="Q1439" s="120" t="str">
        <f>IF(OR(P1439="",P1439=0),"",IF(ISERROR(VLOOKUP(P1439+0,Tabell3[[#All],[Næringskode]],1,0)),P1439,""))</f>
        <v/>
      </c>
    </row>
    <row r="1440" spans="17:17" ht="14.5">
      <c r="Q1440" s="120" t="str">
        <f>IF(OR(P1440="",P1440=0),"",IF(ISERROR(VLOOKUP(P1440+0,Tabell3[[#All],[Næringskode]],1,0)),P1440,""))</f>
        <v/>
      </c>
    </row>
    <row r="1441" spans="17:17" ht="14.5">
      <c r="Q1441" s="120" t="str">
        <f>IF(OR(P1441="",P1441=0),"",IF(ISERROR(VLOOKUP(P1441+0,Tabell3[[#All],[Næringskode]],1,0)),P1441,""))</f>
        <v/>
      </c>
    </row>
    <row r="1442" spans="17:17" ht="14.5">
      <c r="Q1442" s="120" t="str">
        <f>IF(OR(P1442="",P1442=0),"",IF(ISERROR(VLOOKUP(P1442+0,Tabell3[[#All],[Næringskode]],1,0)),P1442,""))</f>
        <v/>
      </c>
    </row>
    <row r="1443" spans="17:17" ht="14.5">
      <c r="Q1443" s="120" t="str">
        <f>IF(OR(P1443="",P1443=0),"",IF(ISERROR(VLOOKUP(P1443+0,Tabell3[[#All],[Næringskode]],1,0)),P1443,""))</f>
        <v/>
      </c>
    </row>
    <row r="1444" spans="17:17" ht="14.5">
      <c r="Q1444" s="120" t="str">
        <f>IF(OR(P1444="",P1444=0),"",IF(ISERROR(VLOOKUP(P1444+0,Tabell3[[#All],[Næringskode]],1,0)),P1444,""))</f>
        <v/>
      </c>
    </row>
    <row r="1445" spans="17:17" ht="14.5">
      <c r="Q1445" s="120" t="str">
        <f>IF(OR(P1445="",P1445=0),"",IF(ISERROR(VLOOKUP(P1445+0,Tabell3[[#All],[Næringskode]],1,0)),P1445,""))</f>
        <v/>
      </c>
    </row>
    <row r="1446" spans="17:17" ht="14.5">
      <c r="Q1446" s="120" t="str">
        <f>IF(OR(P1446="",P1446=0),"",IF(ISERROR(VLOOKUP(P1446+0,Tabell3[[#All],[Næringskode]],1,0)),P1446,""))</f>
        <v/>
      </c>
    </row>
    <row r="1447" spans="17:17" ht="14.5">
      <c r="Q1447" s="120" t="str">
        <f>IF(OR(P1447="",P1447=0),"",IF(ISERROR(VLOOKUP(P1447+0,Tabell3[[#All],[Næringskode]],1,0)),P1447,""))</f>
        <v/>
      </c>
    </row>
    <row r="1448" spans="17:17" ht="14.5">
      <c r="Q1448" s="120" t="str">
        <f>IF(OR(P1448="",P1448=0),"",IF(ISERROR(VLOOKUP(P1448+0,Tabell3[[#All],[Næringskode]],1,0)),P1448,""))</f>
        <v/>
      </c>
    </row>
    <row r="1449" spans="17:17" ht="14.5">
      <c r="Q1449" s="120" t="str">
        <f>IF(OR(P1449="",P1449=0),"",IF(ISERROR(VLOOKUP(P1449+0,Tabell3[[#All],[Næringskode]],1,0)),P1449,""))</f>
        <v/>
      </c>
    </row>
    <row r="1450" spans="17:17" ht="14.5">
      <c r="Q1450" s="120" t="str">
        <f>IF(OR(P1450="",P1450=0),"",IF(ISERROR(VLOOKUP(P1450+0,Tabell3[[#All],[Næringskode]],1,0)),P1450,""))</f>
        <v/>
      </c>
    </row>
    <row r="1451" spans="17:17" ht="14.5">
      <c r="Q1451" s="120" t="str">
        <f>IF(OR(P1451="",P1451=0),"",IF(ISERROR(VLOOKUP(P1451+0,Tabell3[[#All],[Næringskode]],1,0)),P1451,""))</f>
        <v/>
      </c>
    </row>
    <row r="1452" spans="17:17" ht="14.5">
      <c r="Q1452" s="120" t="str">
        <f>IF(OR(P1452="",P1452=0),"",IF(ISERROR(VLOOKUP(P1452+0,Tabell3[[#All],[Næringskode]],1,0)),P1452,""))</f>
        <v/>
      </c>
    </row>
    <row r="1453" spans="17:17" ht="14.5">
      <c r="Q1453" s="120" t="str">
        <f>IF(OR(P1453="",P1453=0),"",IF(ISERROR(VLOOKUP(P1453+0,Tabell3[[#All],[Næringskode]],1,0)),P1453,""))</f>
        <v/>
      </c>
    </row>
    <row r="1454" spans="17:17" ht="14.5">
      <c r="Q1454" s="120" t="str">
        <f>IF(OR(P1454="",P1454=0),"",IF(ISERROR(VLOOKUP(P1454+0,Tabell3[[#All],[Næringskode]],1,0)),P1454,""))</f>
        <v/>
      </c>
    </row>
    <row r="1455" spans="17:17" ht="14.5">
      <c r="Q1455" s="120" t="str">
        <f>IF(OR(P1455="",P1455=0),"",IF(ISERROR(VLOOKUP(P1455+0,Tabell3[[#All],[Næringskode]],1,0)),P1455,""))</f>
        <v/>
      </c>
    </row>
    <row r="1456" spans="17:17" ht="14.5">
      <c r="Q1456" s="120" t="str">
        <f>IF(OR(P1456="",P1456=0),"",IF(ISERROR(VLOOKUP(P1456+0,Tabell3[[#All],[Næringskode]],1,0)),P1456,""))</f>
        <v/>
      </c>
    </row>
    <row r="1457" spans="17:17" ht="14.5">
      <c r="Q1457" s="120" t="str">
        <f>IF(OR(P1457="",P1457=0),"",IF(ISERROR(VLOOKUP(P1457+0,Tabell3[[#All],[Næringskode]],1,0)),P1457,""))</f>
        <v/>
      </c>
    </row>
    <row r="1458" spans="17:17" ht="14.5">
      <c r="Q1458" s="120" t="str">
        <f>IF(OR(P1458="",P1458=0),"",IF(ISERROR(VLOOKUP(P1458+0,Tabell3[[#All],[Næringskode]],1,0)),P1458,""))</f>
        <v/>
      </c>
    </row>
    <row r="1459" spans="17:17" ht="14.5">
      <c r="Q1459" s="120" t="str">
        <f>IF(OR(P1459="",P1459=0),"",IF(ISERROR(VLOOKUP(P1459+0,Tabell3[[#All],[Næringskode]],1,0)),P1459,""))</f>
        <v/>
      </c>
    </row>
    <row r="1460" spans="17:17" ht="14.5">
      <c r="Q1460" s="120" t="str">
        <f>IF(OR(P1460="",P1460=0),"",IF(ISERROR(VLOOKUP(P1460+0,Tabell3[[#All],[Næringskode]],1,0)),P1460,""))</f>
        <v/>
      </c>
    </row>
    <row r="1461" spans="17:17" ht="14.5">
      <c r="Q1461" s="120" t="str">
        <f>IF(OR(P1461="",P1461=0),"",IF(ISERROR(VLOOKUP(P1461+0,Tabell3[[#All],[Næringskode]],1,0)),P1461,""))</f>
        <v/>
      </c>
    </row>
    <row r="1462" spans="17:17" ht="14.5">
      <c r="Q1462" s="120" t="str">
        <f>IF(OR(P1462="",P1462=0),"",IF(ISERROR(VLOOKUP(P1462+0,Tabell3[[#All],[Næringskode]],1,0)),P1462,""))</f>
        <v/>
      </c>
    </row>
    <row r="1463" spans="17:17" ht="14.5">
      <c r="Q1463" s="120" t="str">
        <f>IF(OR(P1463="",P1463=0),"",IF(ISERROR(VLOOKUP(P1463+0,Tabell3[[#All],[Næringskode]],1,0)),P1463,""))</f>
        <v/>
      </c>
    </row>
    <row r="1464" spans="17:17" ht="14.5">
      <c r="Q1464" s="120" t="str">
        <f>IF(OR(P1464="",P1464=0),"",IF(ISERROR(VLOOKUP(P1464+0,Tabell3[[#All],[Næringskode]],1,0)),P1464,""))</f>
        <v/>
      </c>
    </row>
    <row r="1465" spans="17:17" ht="14.5">
      <c r="Q1465" s="120" t="str">
        <f>IF(OR(P1465="",P1465=0),"",IF(ISERROR(VLOOKUP(P1465+0,Tabell3[[#All],[Næringskode]],1,0)),P1465,""))</f>
        <v/>
      </c>
    </row>
    <row r="1466" spans="17:17" ht="14.5">
      <c r="Q1466" s="120" t="str">
        <f>IF(OR(P1466="",P1466=0),"",IF(ISERROR(VLOOKUP(P1466+0,Tabell3[[#All],[Næringskode]],1,0)),P1466,""))</f>
        <v/>
      </c>
    </row>
    <row r="1467" spans="17:17" ht="14.5">
      <c r="Q1467" s="120" t="str">
        <f>IF(OR(P1467="",P1467=0),"",IF(ISERROR(VLOOKUP(P1467+0,Tabell3[[#All],[Næringskode]],1,0)),P1467,""))</f>
        <v/>
      </c>
    </row>
    <row r="1468" spans="17:17" ht="14.5">
      <c r="Q1468" s="120" t="str">
        <f>IF(OR(P1468="",P1468=0),"",IF(ISERROR(VLOOKUP(P1468+0,Tabell3[[#All],[Næringskode]],1,0)),P1468,""))</f>
        <v/>
      </c>
    </row>
    <row r="1469" spans="17:17" ht="14.5">
      <c r="Q1469" s="120" t="str">
        <f>IF(OR(P1469="",P1469=0),"",IF(ISERROR(VLOOKUP(P1469+0,Tabell3[[#All],[Næringskode]],1,0)),P1469,""))</f>
        <v/>
      </c>
    </row>
    <row r="1470" spans="17:17" ht="14.5">
      <c r="Q1470" s="120" t="str">
        <f>IF(OR(P1470="",P1470=0),"",IF(ISERROR(VLOOKUP(P1470+0,Tabell3[[#All],[Næringskode]],1,0)),P1470,""))</f>
        <v/>
      </c>
    </row>
    <row r="1471" spans="17:17" ht="14.5">
      <c r="Q1471" s="120" t="str">
        <f>IF(OR(P1471="",P1471=0),"",IF(ISERROR(VLOOKUP(P1471+0,Tabell3[[#All],[Næringskode]],1,0)),P1471,""))</f>
        <v/>
      </c>
    </row>
    <row r="1472" spans="17:17" ht="14.5">
      <c r="Q1472" s="120" t="str">
        <f>IF(OR(P1472="",P1472=0),"",IF(ISERROR(VLOOKUP(P1472+0,Tabell3[[#All],[Næringskode]],1,0)),P1472,""))</f>
        <v/>
      </c>
    </row>
    <row r="1473" spans="17:17" ht="14.5">
      <c r="Q1473" s="120" t="str">
        <f>IF(OR(P1473="",P1473=0),"",IF(ISERROR(VLOOKUP(P1473+0,Tabell3[[#All],[Næringskode]],1,0)),P1473,""))</f>
        <v/>
      </c>
    </row>
    <row r="1474" spans="17:17" ht="14.5">
      <c r="Q1474" s="120" t="str">
        <f>IF(OR(P1474="",P1474=0),"",IF(ISERROR(VLOOKUP(P1474+0,Tabell3[[#All],[Næringskode]],1,0)),P1474,""))</f>
        <v/>
      </c>
    </row>
    <row r="1475" spans="17:17" ht="14.5">
      <c r="Q1475" s="120" t="str">
        <f>IF(OR(P1475="",P1475=0),"",IF(ISERROR(VLOOKUP(P1475+0,Tabell3[[#All],[Næringskode]],1,0)),P1475,""))</f>
        <v/>
      </c>
    </row>
    <row r="1476" spans="17:17" ht="14.5">
      <c r="Q1476" s="120" t="str">
        <f>IF(OR(P1476="",P1476=0),"",IF(ISERROR(VLOOKUP(P1476+0,Tabell3[[#All],[Næringskode]],1,0)),P1476,""))</f>
        <v/>
      </c>
    </row>
    <row r="1477" spans="17:17" ht="14.5">
      <c r="Q1477" s="120" t="str">
        <f>IF(OR(P1477="",P1477=0),"",IF(ISERROR(VLOOKUP(P1477+0,Tabell3[[#All],[Næringskode]],1,0)),P1477,""))</f>
        <v/>
      </c>
    </row>
    <row r="1478" spans="17:17" ht="14.5">
      <c r="Q1478" s="120" t="str">
        <f>IF(OR(P1478="",P1478=0),"",IF(ISERROR(VLOOKUP(P1478+0,Tabell3[[#All],[Næringskode]],1,0)),P1478,""))</f>
        <v/>
      </c>
    </row>
    <row r="1479" spans="17:17" ht="14.5">
      <c r="Q1479" s="120" t="str">
        <f>IF(OR(P1479="",P1479=0),"",IF(ISERROR(VLOOKUP(P1479+0,Tabell3[[#All],[Næringskode]],1,0)),P1479,""))</f>
        <v/>
      </c>
    </row>
    <row r="1480" spans="17:17" ht="14.5">
      <c r="Q1480" s="120" t="str">
        <f>IF(OR(P1480="",P1480=0),"",IF(ISERROR(VLOOKUP(P1480+0,Tabell3[[#All],[Næringskode]],1,0)),P1480,""))</f>
        <v/>
      </c>
    </row>
    <row r="1481" spans="17:17" ht="14.5">
      <c r="Q1481" s="120" t="str">
        <f>IF(OR(P1481="",P1481=0),"",IF(ISERROR(VLOOKUP(P1481+0,Tabell3[[#All],[Næringskode]],1,0)),P1481,""))</f>
        <v/>
      </c>
    </row>
    <row r="1482" spans="17:17" ht="14.5">
      <c r="Q1482" s="120" t="str">
        <f>IF(OR(P1482="",P1482=0),"",IF(ISERROR(VLOOKUP(P1482+0,Tabell3[[#All],[Næringskode]],1,0)),P1482,""))</f>
        <v/>
      </c>
    </row>
    <row r="1483" spans="17:17" ht="14.5">
      <c r="Q1483" s="120" t="str">
        <f>IF(OR(P1483="",P1483=0),"",IF(ISERROR(VLOOKUP(P1483+0,Tabell3[[#All],[Næringskode]],1,0)),P1483,""))</f>
        <v/>
      </c>
    </row>
    <row r="1484" spans="17:17" ht="14.5">
      <c r="Q1484" s="120" t="str">
        <f>IF(OR(P1484="",P1484=0),"",IF(ISERROR(VLOOKUP(P1484+0,Tabell3[[#All],[Næringskode]],1,0)),P1484,""))</f>
        <v/>
      </c>
    </row>
    <row r="1485" spans="17:17" ht="14.5">
      <c r="Q1485" s="120" t="str">
        <f>IF(OR(P1485="",P1485=0),"",IF(ISERROR(VLOOKUP(P1485+0,Tabell3[[#All],[Næringskode]],1,0)),P1485,""))</f>
        <v/>
      </c>
    </row>
    <row r="1486" spans="17:17" ht="14.5">
      <c r="Q1486" s="120" t="str">
        <f>IF(OR(P1486="",P1486=0),"",IF(ISERROR(VLOOKUP(P1486+0,Tabell3[[#All],[Næringskode]],1,0)),P1486,""))</f>
        <v/>
      </c>
    </row>
    <row r="1487" spans="17:17" ht="14.5">
      <c r="Q1487" s="120" t="str">
        <f>IF(OR(P1487="",P1487=0),"",IF(ISERROR(VLOOKUP(P1487+0,Tabell3[[#All],[Næringskode]],1,0)),P1487,""))</f>
        <v/>
      </c>
    </row>
    <row r="1488" spans="17:17" ht="14.5">
      <c r="Q1488" s="120" t="str">
        <f>IF(OR(P1488="",P1488=0),"",IF(ISERROR(VLOOKUP(P1488+0,Tabell3[[#All],[Næringskode]],1,0)),P1488,""))</f>
        <v/>
      </c>
    </row>
    <row r="1489" spans="17:17" ht="14.5">
      <c r="Q1489" s="120" t="str">
        <f>IF(OR(P1489="",P1489=0),"",IF(ISERROR(VLOOKUP(P1489+0,Tabell3[[#All],[Næringskode]],1,0)),P1489,""))</f>
        <v/>
      </c>
    </row>
    <row r="1490" spans="17:17" ht="14.5">
      <c r="Q1490" s="120" t="str">
        <f>IF(OR(P1490="",P1490=0),"",IF(ISERROR(VLOOKUP(P1490+0,Tabell3[[#All],[Næringskode]],1,0)),P1490,""))</f>
        <v/>
      </c>
    </row>
    <row r="1491" spans="17:17" ht="14.5">
      <c r="Q1491" s="120" t="str">
        <f>IF(OR(P1491="",P1491=0),"",IF(ISERROR(VLOOKUP(P1491+0,Tabell3[[#All],[Næringskode]],1,0)),P1491,""))</f>
        <v/>
      </c>
    </row>
    <row r="1492" spans="17:17" ht="14.5">
      <c r="Q1492" s="120" t="str">
        <f>IF(OR(P1492="",P1492=0),"",IF(ISERROR(VLOOKUP(P1492+0,Tabell3[[#All],[Næringskode]],1,0)),P1492,""))</f>
        <v/>
      </c>
    </row>
    <row r="1493" spans="17:17" ht="14.5">
      <c r="Q1493" s="120" t="str">
        <f>IF(OR(P1493="",P1493=0),"",IF(ISERROR(VLOOKUP(P1493+0,Tabell3[[#All],[Næringskode]],1,0)),P1493,""))</f>
        <v/>
      </c>
    </row>
    <row r="1494" spans="17:17" ht="14.5">
      <c r="Q1494" s="120" t="str">
        <f>IF(OR(P1494="",P1494=0),"",IF(ISERROR(VLOOKUP(P1494+0,Tabell3[[#All],[Næringskode]],1,0)),P1494,""))</f>
        <v/>
      </c>
    </row>
    <row r="1495" spans="17:17" ht="14.5">
      <c r="Q1495" s="120" t="str">
        <f>IF(OR(P1495="",P1495=0),"",IF(ISERROR(VLOOKUP(P1495+0,Tabell3[[#All],[Næringskode]],1,0)),P1495,""))</f>
        <v/>
      </c>
    </row>
    <row r="1496" spans="17:17" ht="14.5">
      <c r="Q1496" s="120" t="str">
        <f>IF(OR(P1496="",P1496=0),"",IF(ISERROR(VLOOKUP(P1496+0,Tabell3[[#All],[Næringskode]],1,0)),P1496,""))</f>
        <v/>
      </c>
    </row>
    <row r="1497" spans="17:17" ht="14.5">
      <c r="Q1497" s="120" t="str">
        <f>IF(OR(P1497="",P1497=0),"",IF(ISERROR(VLOOKUP(P1497+0,Tabell3[[#All],[Næringskode]],1,0)),P1497,""))</f>
        <v/>
      </c>
    </row>
    <row r="1498" spans="17:17" ht="14.5">
      <c r="Q1498" s="120" t="str">
        <f>IF(OR(P1498="",P1498=0),"",IF(ISERROR(VLOOKUP(P1498+0,Tabell3[[#All],[Næringskode]],1,0)),P1498,""))</f>
        <v/>
      </c>
    </row>
    <row r="1499" spans="17:17" ht="14.5">
      <c r="Q1499" s="120" t="str">
        <f>IF(OR(P1499="",P1499=0),"",IF(ISERROR(VLOOKUP(P1499+0,Tabell3[[#All],[Næringskode]],1,0)),P1499,""))</f>
        <v/>
      </c>
    </row>
    <row r="1500" spans="17:17" ht="14.5">
      <c r="Q1500" s="120" t="str">
        <f>IF(OR(P1500="",P1500=0),"",IF(ISERROR(VLOOKUP(P1500+0,Tabell3[[#All],[Næringskode]],1,0)),P1500,""))</f>
        <v/>
      </c>
    </row>
    <row r="1501" spans="17:17" ht="14.5">
      <c r="Q1501" s="120" t="str">
        <f>IF(OR(P1501="",P1501=0),"",IF(ISERROR(VLOOKUP(P1501+0,Tabell3[[#All],[Næringskode]],1,0)),P1501,""))</f>
        <v/>
      </c>
    </row>
    <row r="1502" spans="17:17" ht="14.5">
      <c r="Q1502" s="120" t="str">
        <f>IF(OR(P1502="",P1502=0),"",IF(ISERROR(VLOOKUP(P1502+0,Tabell3[[#All],[Næringskode]],1,0)),P1502,""))</f>
        <v/>
      </c>
    </row>
    <row r="1503" spans="17:17" ht="14.5">
      <c r="Q1503" s="120" t="str">
        <f>IF(OR(P1503="",P1503=0),"",IF(ISERROR(VLOOKUP(P1503+0,Tabell3[[#All],[Næringskode]],1,0)),P1503,""))</f>
        <v/>
      </c>
    </row>
    <row r="1504" spans="17:17" ht="14.5">
      <c r="Q1504" s="120" t="str">
        <f>IF(OR(P1504="",P1504=0),"",IF(ISERROR(VLOOKUP(P1504+0,Tabell3[[#All],[Næringskode]],1,0)),P1504,""))</f>
        <v/>
      </c>
    </row>
    <row r="1505" spans="17:17" ht="14.5">
      <c r="Q1505" s="120" t="str">
        <f>IF(OR(P1505="",P1505=0),"",IF(ISERROR(VLOOKUP(P1505+0,Tabell3[[#All],[Næringskode]],1,0)),P1505,""))</f>
        <v/>
      </c>
    </row>
    <row r="1506" spans="17:17" ht="14.5">
      <c r="Q1506" s="120" t="str">
        <f>IF(OR(P1506="",P1506=0),"",IF(ISERROR(VLOOKUP(P1506+0,Tabell3[[#All],[Næringskode]],1,0)),P1506,""))</f>
        <v/>
      </c>
    </row>
    <row r="1507" spans="17:17" ht="14.5">
      <c r="Q1507" s="120" t="str">
        <f>IF(OR(P1507="",P1507=0),"",IF(ISERROR(VLOOKUP(P1507+0,Tabell3[[#All],[Næringskode]],1,0)),P1507,""))</f>
        <v/>
      </c>
    </row>
    <row r="1508" spans="17:17" ht="14.5">
      <c r="Q1508" s="120" t="str">
        <f>IF(OR(P1508="",P1508=0),"",IF(ISERROR(VLOOKUP(P1508+0,Tabell3[[#All],[Næringskode]],1,0)),P1508,""))</f>
        <v/>
      </c>
    </row>
    <row r="1509" spans="17:17" ht="14.5">
      <c r="Q1509" s="120" t="str">
        <f>IF(OR(P1509="",P1509=0),"",IF(ISERROR(VLOOKUP(P1509+0,Tabell3[[#All],[Næringskode]],1,0)),P1509,""))</f>
        <v/>
      </c>
    </row>
    <row r="1510" spans="17:17" ht="14.5">
      <c r="Q1510" s="120" t="str">
        <f>IF(OR(P1510="",P1510=0),"",IF(ISERROR(VLOOKUP(P1510+0,Tabell3[[#All],[Næringskode]],1,0)),P1510,""))</f>
        <v/>
      </c>
    </row>
    <row r="1511" spans="17:17" ht="14.5">
      <c r="Q1511" s="120" t="str">
        <f>IF(OR(P1511="",P1511=0),"",IF(ISERROR(VLOOKUP(P1511+0,Tabell3[[#All],[Næringskode]],1,0)),P1511,""))</f>
        <v/>
      </c>
    </row>
    <row r="1512" spans="17:17" ht="14.5">
      <c r="Q1512" s="120" t="str">
        <f>IF(OR(P1512="",P1512=0),"",IF(ISERROR(VLOOKUP(P1512+0,Tabell3[[#All],[Næringskode]],1,0)),P1512,""))</f>
        <v/>
      </c>
    </row>
    <row r="1513" spans="17:17" ht="14.5">
      <c r="Q1513" s="120" t="str">
        <f>IF(OR(P1513="",P1513=0),"",IF(ISERROR(VLOOKUP(P1513+0,Tabell3[[#All],[Næringskode]],1,0)),P1513,""))</f>
        <v/>
      </c>
    </row>
    <row r="1514" spans="17:17" ht="14.5">
      <c r="Q1514" s="120" t="str">
        <f>IF(OR(P1514="",P1514=0),"",IF(ISERROR(VLOOKUP(P1514+0,Tabell3[[#All],[Næringskode]],1,0)),P1514,""))</f>
        <v/>
      </c>
    </row>
    <row r="1515" spans="17:17" ht="14.5">
      <c r="Q1515" s="120" t="str">
        <f>IF(OR(P1515="",P1515=0),"",IF(ISERROR(VLOOKUP(P1515+0,Tabell3[[#All],[Næringskode]],1,0)),P1515,""))</f>
        <v/>
      </c>
    </row>
    <row r="1516" spans="17:17" ht="14.5">
      <c r="Q1516" s="120" t="str">
        <f>IF(OR(P1516="",P1516=0),"",IF(ISERROR(VLOOKUP(P1516+0,Tabell3[[#All],[Næringskode]],1,0)),P1516,""))</f>
        <v/>
      </c>
    </row>
    <row r="1517" spans="17:17" ht="14.5">
      <c r="Q1517" s="120" t="str">
        <f>IF(OR(P1517="",P1517=0),"",IF(ISERROR(VLOOKUP(P1517+0,Tabell3[[#All],[Næringskode]],1,0)),P1517,""))</f>
        <v/>
      </c>
    </row>
    <row r="1518" spans="17:17" ht="14.5">
      <c r="Q1518" s="120" t="str">
        <f>IF(OR(P1518="",P1518=0),"",IF(ISERROR(VLOOKUP(P1518+0,Tabell3[[#All],[Næringskode]],1,0)),P1518,""))</f>
        <v/>
      </c>
    </row>
    <row r="1519" spans="17:17" ht="14.5">
      <c r="Q1519" s="120" t="str">
        <f>IF(OR(P1519="",P1519=0),"",IF(ISERROR(VLOOKUP(P1519+0,Tabell3[[#All],[Næringskode]],1,0)),P1519,""))</f>
        <v/>
      </c>
    </row>
    <row r="1520" spans="17:17" ht="14.5">
      <c r="Q1520" s="120" t="str">
        <f>IF(OR(P1520="",P1520=0),"",IF(ISERROR(VLOOKUP(P1520+0,Tabell3[[#All],[Næringskode]],1,0)),P1520,""))</f>
        <v/>
      </c>
    </row>
    <row r="1521" spans="17:17" ht="14.5">
      <c r="Q1521" s="120" t="str">
        <f>IF(OR(P1521="",P1521=0),"",IF(ISERROR(VLOOKUP(P1521+0,Tabell3[[#All],[Næringskode]],1,0)),P1521,""))</f>
        <v/>
      </c>
    </row>
    <row r="1522" spans="17:17" ht="14.5">
      <c r="Q1522" s="120" t="str">
        <f>IF(OR(P1522="",P1522=0),"",IF(ISERROR(VLOOKUP(P1522+0,Tabell3[[#All],[Næringskode]],1,0)),P1522,""))</f>
        <v/>
      </c>
    </row>
    <row r="1523" spans="17:17" ht="14.5">
      <c r="Q1523" s="120" t="str">
        <f>IF(OR(P1523="",P1523=0),"",IF(ISERROR(VLOOKUP(P1523+0,Tabell3[[#All],[Næringskode]],1,0)),P1523,""))</f>
        <v/>
      </c>
    </row>
    <row r="1524" spans="17:17" ht="14.5">
      <c r="Q1524" s="120" t="str">
        <f>IF(OR(P1524="",P1524=0),"",IF(ISERROR(VLOOKUP(P1524+0,Tabell3[[#All],[Næringskode]],1,0)),P1524,""))</f>
        <v/>
      </c>
    </row>
    <row r="1525" spans="17:17" ht="14.5">
      <c r="Q1525" s="120" t="str">
        <f>IF(OR(P1525="",P1525=0),"",IF(ISERROR(VLOOKUP(P1525+0,Tabell3[[#All],[Næringskode]],1,0)),P1525,""))</f>
        <v/>
      </c>
    </row>
    <row r="1526" spans="17:17" ht="14.5">
      <c r="Q1526" s="120" t="str">
        <f>IF(OR(P1526="",P1526=0),"",IF(ISERROR(VLOOKUP(P1526+0,Tabell3[[#All],[Næringskode]],1,0)),P1526,""))</f>
        <v/>
      </c>
    </row>
    <row r="1527" spans="17:17" ht="14.5">
      <c r="Q1527" s="120" t="str">
        <f>IF(OR(P1527="",P1527=0),"",IF(ISERROR(VLOOKUP(P1527+0,Tabell3[[#All],[Næringskode]],1,0)),P1527,""))</f>
        <v/>
      </c>
    </row>
    <row r="1528" spans="17:17" ht="14.5">
      <c r="Q1528" s="120" t="str">
        <f>IF(OR(P1528="",P1528=0),"",IF(ISERROR(VLOOKUP(P1528+0,Tabell3[[#All],[Næringskode]],1,0)),P1528,""))</f>
        <v/>
      </c>
    </row>
    <row r="1529" spans="17:17" ht="14.5">
      <c r="Q1529" s="120" t="str">
        <f>IF(OR(P1529="",P1529=0),"",IF(ISERROR(VLOOKUP(P1529+0,Tabell3[[#All],[Næringskode]],1,0)),P1529,""))</f>
        <v/>
      </c>
    </row>
    <row r="1530" spans="17:17" ht="14.5">
      <c r="Q1530" s="120" t="str">
        <f>IF(OR(P1530="",P1530=0),"",IF(ISERROR(VLOOKUP(P1530+0,Tabell3[[#All],[Næringskode]],1,0)),P1530,""))</f>
        <v/>
      </c>
    </row>
    <row r="1531" spans="17:17" ht="14.5">
      <c r="Q1531" s="120" t="str">
        <f>IF(OR(P1531="",P1531=0),"",IF(ISERROR(VLOOKUP(P1531+0,Tabell3[[#All],[Næringskode]],1,0)),P1531,""))</f>
        <v/>
      </c>
    </row>
    <row r="1532" spans="17:17" ht="14.5">
      <c r="Q1532" s="120" t="str">
        <f>IF(OR(P1532="",P1532=0),"",IF(ISERROR(VLOOKUP(P1532+0,Tabell3[[#All],[Næringskode]],1,0)),P1532,""))</f>
        <v/>
      </c>
    </row>
    <row r="1533" spans="17:17" ht="14.5">
      <c r="Q1533" s="120" t="str">
        <f>IF(OR(P1533="",P1533=0),"",IF(ISERROR(VLOOKUP(P1533+0,Tabell3[[#All],[Næringskode]],1,0)),P1533,""))</f>
        <v/>
      </c>
    </row>
    <row r="1534" spans="17:17" ht="14.5">
      <c r="Q1534" s="120" t="str">
        <f>IF(OR(P1534="",P1534=0),"",IF(ISERROR(VLOOKUP(P1534+0,Tabell3[[#All],[Næringskode]],1,0)),P1534,""))</f>
        <v/>
      </c>
    </row>
    <row r="1535" spans="17:17" ht="14.5">
      <c r="Q1535" s="120" t="str">
        <f>IF(OR(P1535="",P1535=0),"",IF(ISERROR(VLOOKUP(P1535+0,Tabell3[[#All],[Næringskode]],1,0)),P1535,""))</f>
        <v/>
      </c>
    </row>
    <row r="1536" spans="17:17" ht="14.5">
      <c r="Q1536" s="120" t="str">
        <f>IF(OR(P1536="",P1536=0),"",IF(ISERROR(VLOOKUP(P1536+0,Tabell3[[#All],[Næringskode]],1,0)),P1536,""))</f>
        <v/>
      </c>
    </row>
    <row r="1537" spans="17:17" ht="14.5">
      <c r="Q1537" s="120" t="str">
        <f>IF(OR(P1537="",P1537=0),"",IF(ISERROR(VLOOKUP(P1537+0,Tabell3[[#All],[Næringskode]],1,0)),P1537,""))</f>
        <v/>
      </c>
    </row>
    <row r="1538" spans="17:17" ht="14.5">
      <c r="Q1538" s="120" t="str">
        <f>IF(OR(P1538="",P1538=0),"",IF(ISERROR(VLOOKUP(P1538+0,Tabell3[[#All],[Næringskode]],1,0)),P1538,""))</f>
        <v/>
      </c>
    </row>
    <row r="1539" spans="17:17" ht="14.5">
      <c r="Q1539" s="120" t="str">
        <f>IF(OR(P1539="",P1539=0),"",IF(ISERROR(VLOOKUP(P1539+0,Tabell3[[#All],[Næringskode]],1,0)),P1539,""))</f>
        <v/>
      </c>
    </row>
    <row r="1540" spans="17:17" ht="14.5">
      <c r="Q1540" s="120" t="str">
        <f>IF(OR(P1540="",P1540=0),"",IF(ISERROR(VLOOKUP(P1540+0,Tabell3[[#All],[Næringskode]],1,0)),P1540,""))</f>
        <v/>
      </c>
    </row>
    <row r="1541" spans="17:17" ht="14.5">
      <c r="Q1541" s="120" t="str">
        <f>IF(OR(P1541="",P1541=0),"",IF(ISERROR(VLOOKUP(P1541+0,Tabell3[[#All],[Næringskode]],1,0)),P1541,""))</f>
        <v/>
      </c>
    </row>
    <row r="1542" spans="17:17" ht="14.5">
      <c r="Q1542" s="120" t="str">
        <f>IF(OR(P1542="",P1542=0),"",IF(ISERROR(VLOOKUP(P1542+0,Tabell3[[#All],[Næringskode]],1,0)),P1542,""))</f>
        <v/>
      </c>
    </row>
    <row r="1543" spans="17:17" ht="14.5">
      <c r="Q1543" s="120" t="str">
        <f>IF(OR(P1543="",P1543=0),"",IF(ISERROR(VLOOKUP(P1543+0,Tabell3[[#All],[Næringskode]],1,0)),P1543,""))</f>
        <v/>
      </c>
    </row>
    <row r="1544" spans="17:17" ht="14.5">
      <c r="Q1544" s="120" t="str">
        <f>IF(OR(P1544="",P1544=0),"",IF(ISERROR(VLOOKUP(P1544+0,Tabell3[[#All],[Næringskode]],1,0)),P1544,""))</f>
        <v/>
      </c>
    </row>
    <row r="1545" spans="17:17" ht="14.5">
      <c r="Q1545" s="120" t="str">
        <f>IF(OR(P1545="",P1545=0),"",IF(ISERROR(VLOOKUP(P1545+0,Tabell3[[#All],[Næringskode]],1,0)),P1545,""))</f>
        <v/>
      </c>
    </row>
    <row r="1546" spans="17:17" ht="14.5">
      <c r="Q1546" s="120" t="str">
        <f>IF(OR(P1546="",P1546=0),"",IF(ISERROR(VLOOKUP(P1546+0,Tabell3[[#All],[Næringskode]],1,0)),P1546,""))</f>
        <v/>
      </c>
    </row>
    <row r="1547" spans="17:17" ht="14.5">
      <c r="Q1547" s="120" t="str">
        <f>IF(OR(P1547="",P1547=0),"",IF(ISERROR(VLOOKUP(P1547+0,Tabell3[[#All],[Næringskode]],1,0)),P1547,""))</f>
        <v/>
      </c>
    </row>
    <row r="1548" spans="17:17" ht="14.5">
      <c r="Q1548" s="120" t="str">
        <f>IF(OR(P1548="",P1548=0),"",IF(ISERROR(VLOOKUP(P1548+0,Tabell3[[#All],[Næringskode]],1,0)),P1548,""))</f>
        <v/>
      </c>
    </row>
    <row r="1549" spans="17:17" ht="14.5">
      <c r="Q1549" s="120" t="str">
        <f>IF(OR(P1549="",P1549=0),"",IF(ISERROR(VLOOKUP(P1549+0,Tabell3[[#All],[Næringskode]],1,0)),P1549,""))</f>
        <v/>
      </c>
    </row>
    <row r="1550" spans="17:17" ht="14.5">
      <c r="Q1550" s="120" t="str">
        <f>IF(OR(P1550="",P1550=0),"",IF(ISERROR(VLOOKUP(P1550+0,Tabell3[[#All],[Næringskode]],1,0)),P1550,""))</f>
        <v/>
      </c>
    </row>
    <row r="1551" spans="17:17" ht="14.5">
      <c r="Q1551" s="120" t="str">
        <f>IF(OR(P1551="",P1551=0),"",IF(ISERROR(VLOOKUP(P1551+0,Tabell3[[#All],[Næringskode]],1,0)),P1551,""))</f>
        <v/>
      </c>
    </row>
    <row r="1552" spans="17:17" ht="14.5">
      <c r="Q1552" s="120" t="str">
        <f>IF(OR(P1552="",P1552=0),"",IF(ISERROR(VLOOKUP(P1552+0,Tabell3[[#All],[Næringskode]],1,0)),P1552,""))</f>
        <v/>
      </c>
    </row>
    <row r="1553" spans="17:17" ht="14.5">
      <c r="Q1553" s="120" t="str">
        <f>IF(OR(P1553="",P1553=0),"",IF(ISERROR(VLOOKUP(P1553+0,Tabell3[[#All],[Næringskode]],1,0)),P1553,""))</f>
        <v/>
      </c>
    </row>
    <row r="1554" spans="17:17" ht="14.5">
      <c r="Q1554" s="120" t="str">
        <f>IF(OR(P1554="",P1554=0),"",IF(ISERROR(VLOOKUP(P1554+0,Tabell3[[#All],[Næringskode]],1,0)),P1554,""))</f>
        <v/>
      </c>
    </row>
    <row r="1555" spans="17:17" ht="14.5">
      <c r="Q1555" s="120" t="str">
        <f>IF(OR(P1555="",P1555=0),"",IF(ISERROR(VLOOKUP(P1555+0,Tabell3[[#All],[Næringskode]],1,0)),P1555,""))</f>
        <v/>
      </c>
    </row>
    <row r="1556" spans="17:17" ht="14.5">
      <c r="Q1556" s="120" t="str">
        <f>IF(OR(P1556="",P1556=0),"",IF(ISERROR(VLOOKUP(P1556+0,Tabell3[[#All],[Næringskode]],1,0)),P1556,""))</f>
        <v/>
      </c>
    </row>
    <row r="1557" spans="17:17" ht="14.5">
      <c r="Q1557" s="120" t="str">
        <f>IF(OR(P1557="",P1557=0),"",IF(ISERROR(VLOOKUP(P1557+0,Tabell3[[#All],[Næringskode]],1,0)),P1557,""))</f>
        <v/>
      </c>
    </row>
    <row r="1558" spans="17:17" ht="14.5">
      <c r="Q1558" s="120" t="str">
        <f>IF(OR(P1558="",P1558=0),"",IF(ISERROR(VLOOKUP(P1558+0,Tabell3[[#All],[Næringskode]],1,0)),P1558,""))</f>
        <v/>
      </c>
    </row>
    <row r="1559" spans="17:17" ht="14.5">
      <c r="Q1559" s="120" t="str">
        <f>IF(OR(P1559="",P1559=0),"",IF(ISERROR(VLOOKUP(P1559+0,Tabell3[[#All],[Næringskode]],1,0)),P1559,""))</f>
        <v/>
      </c>
    </row>
    <row r="1560" spans="17:17" ht="14.5">
      <c r="Q1560" s="120" t="str">
        <f>IF(OR(P1560="",P1560=0),"",IF(ISERROR(VLOOKUP(P1560+0,Tabell3[[#All],[Næringskode]],1,0)),P1560,""))</f>
        <v/>
      </c>
    </row>
    <row r="1561" spans="17:17" ht="14.5">
      <c r="Q1561" s="120" t="str">
        <f>IF(OR(P1561="",P1561=0),"",IF(ISERROR(VLOOKUP(P1561+0,Tabell3[[#All],[Næringskode]],1,0)),P1561,""))</f>
        <v/>
      </c>
    </row>
    <row r="1562" spans="17:17" ht="14.5">
      <c r="Q1562" s="120" t="str">
        <f>IF(OR(P1562="",P1562=0),"",IF(ISERROR(VLOOKUP(P1562+0,Tabell3[[#All],[Næringskode]],1,0)),P1562,""))</f>
        <v/>
      </c>
    </row>
    <row r="1563" spans="17:17" ht="14.5">
      <c r="Q1563" s="120" t="str">
        <f>IF(OR(P1563="",P1563=0),"",IF(ISERROR(VLOOKUP(P1563+0,Tabell3[[#All],[Næringskode]],1,0)),P1563,""))</f>
        <v/>
      </c>
    </row>
    <row r="1564" spans="17:17" ht="14.5">
      <c r="Q1564" s="120" t="str">
        <f>IF(OR(P1564="",P1564=0),"",IF(ISERROR(VLOOKUP(P1564+0,Tabell3[[#All],[Næringskode]],1,0)),P1564,""))</f>
        <v/>
      </c>
    </row>
    <row r="1565" spans="17:17" ht="14.5">
      <c r="Q1565" s="120" t="str">
        <f>IF(OR(P1565="",P1565=0),"",IF(ISERROR(VLOOKUP(P1565+0,Tabell3[[#All],[Næringskode]],1,0)),P1565,""))</f>
        <v/>
      </c>
    </row>
    <row r="1566" spans="17:17" ht="14.5">
      <c r="Q1566" s="120" t="str">
        <f>IF(OR(P1566="",P1566=0),"",IF(ISERROR(VLOOKUP(P1566+0,Tabell3[[#All],[Næringskode]],1,0)),P1566,""))</f>
        <v/>
      </c>
    </row>
    <row r="1567" spans="17:17" ht="14.5">
      <c r="Q1567" s="120" t="str">
        <f>IF(OR(P1567="",P1567=0),"",IF(ISERROR(VLOOKUP(P1567+0,Tabell3[[#All],[Næringskode]],1,0)),P1567,""))</f>
        <v/>
      </c>
    </row>
    <row r="1568" spans="17:17" ht="14.5">
      <c r="Q1568" s="120" t="str">
        <f>IF(OR(P1568="",P1568=0),"",IF(ISERROR(VLOOKUP(P1568+0,Tabell3[[#All],[Næringskode]],1,0)),P1568,""))</f>
        <v/>
      </c>
    </row>
    <row r="1569" spans="17:17" ht="14.5">
      <c r="Q1569" s="120" t="str">
        <f>IF(OR(P1569="",P1569=0),"",IF(ISERROR(VLOOKUP(P1569+0,Tabell3[[#All],[Næringskode]],1,0)),P1569,""))</f>
        <v/>
      </c>
    </row>
    <row r="1570" spans="17:17" ht="14.5">
      <c r="Q1570" s="120" t="str">
        <f>IF(OR(P1570="",P1570=0),"",IF(ISERROR(VLOOKUP(P1570+0,Tabell3[[#All],[Næringskode]],1,0)),P1570,""))</f>
        <v/>
      </c>
    </row>
    <row r="1571" spans="17:17" ht="14.5">
      <c r="Q1571" s="120" t="str">
        <f>IF(OR(P1571="",P1571=0),"",IF(ISERROR(VLOOKUP(P1571+0,Tabell3[[#All],[Næringskode]],1,0)),P1571,""))</f>
        <v/>
      </c>
    </row>
    <row r="1572" spans="17:17" ht="14.5">
      <c r="Q1572" s="120" t="str">
        <f>IF(OR(P1572="",P1572=0),"",IF(ISERROR(VLOOKUP(P1572+0,Tabell3[[#All],[Næringskode]],1,0)),P1572,""))</f>
        <v/>
      </c>
    </row>
    <row r="1573" spans="17:17" ht="14.5">
      <c r="Q1573" s="120" t="str">
        <f>IF(OR(P1573="",P1573=0),"",IF(ISERROR(VLOOKUP(P1573+0,Tabell3[[#All],[Næringskode]],1,0)),P1573,""))</f>
        <v/>
      </c>
    </row>
    <row r="1574" spans="17:17" ht="14.5">
      <c r="Q1574" s="120" t="str">
        <f>IF(OR(P1574="",P1574=0),"",IF(ISERROR(VLOOKUP(P1574+0,Tabell3[[#All],[Næringskode]],1,0)),P1574,""))</f>
        <v/>
      </c>
    </row>
    <row r="1575" spans="17:17" ht="14.5">
      <c r="Q1575" s="120" t="str">
        <f>IF(OR(P1575="",P1575=0),"",IF(ISERROR(VLOOKUP(P1575+0,Tabell3[[#All],[Næringskode]],1,0)),P1575,""))</f>
        <v/>
      </c>
    </row>
    <row r="1576" spans="17:17" ht="14.5">
      <c r="Q1576" s="120" t="str">
        <f>IF(OR(P1576="",P1576=0),"",IF(ISERROR(VLOOKUP(P1576+0,Tabell3[[#All],[Næringskode]],1,0)),P1576,""))</f>
        <v/>
      </c>
    </row>
    <row r="1577" spans="17:17" ht="14.5">
      <c r="Q1577" s="120" t="str">
        <f>IF(OR(P1577="",P1577=0),"",IF(ISERROR(VLOOKUP(P1577+0,Tabell3[[#All],[Næringskode]],1,0)),P1577,""))</f>
        <v/>
      </c>
    </row>
    <row r="1578" spans="17:17" ht="14.5">
      <c r="Q1578" s="120" t="str">
        <f>IF(OR(P1578="",P1578=0),"",IF(ISERROR(VLOOKUP(P1578+0,Tabell3[[#All],[Næringskode]],1,0)),P1578,""))</f>
        <v/>
      </c>
    </row>
    <row r="1579" spans="17:17" ht="14.5">
      <c r="Q1579" s="120" t="str">
        <f>IF(OR(P1579="",P1579=0),"",IF(ISERROR(VLOOKUP(P1579+0,Tabell3[[#All],[Næringskode]],1,0)),P1579,""))</f>
        <v/>
      </c>
    </row>
    <row r="1580" spans="17:17" ht="14.5">
      <c r="Q1580" s="120" t="str">
        <f>IF(OR(P1580="",P1580=0),"",IF(ISERROR(VLOOKUP(P1580+0,Tabell3[[#All],[Næringskode]],1,0)),P1580,""))</f>
        <v/>
      </c>
    </row>
    <row r="1581" spans="17:17" ht="14.5">
      <c r="Q1581" s="120" t="str">
        <f>IF(OR(P1581="",P1581=0),"",IF(ISERROR(VLOOKUP(P1581+0,Tabell3[[#All],[Næringskode]],1,0)),P1581,""))</f>
        <v/>
      </c>
    </row>
    <row r="1582" spans="17:17" ht="14.5">
      <c r="Q1582" s="120" t="str">
        <f>IF(OR(P1582="",P1582=0),"",IF(ISERROR(VLOOKUP(P1582+0,Tabell3[[#All],[Næringskode]],1,0)),P1582,""))</f>
        <v/>
      </c>
    </row>
    <row r="1583" spans="17:17" ht="14.5">
      <c r="Q1583" s="120" t="str">
        <f>IF(OR(P1583="",P1583=0),"",IF(ISERROR(VLOOKUP(P1583+0,Tabell3[[#All],[Næringskode]],1,0)),P1583,""))</f>
        <v/>
      </c>
    </row>
    <row r="1584" spans="17:17" ht="14.5">
      <c r="Q1584" s="120" t="str">
        <f>IF(OR(P1584="",P1584=0),"",IF(ISERROR(VLOOKUP(P1584+0,Tabell3[[#All],[Næringskode]],1,0)),P1584,""))</f>
        <v/>
      </c>
    </row>
    <row r="1585" spans="17:17" ht="14.5">
      <c r="Q1585" s="120" t="str">
        <f>IF(OR(P1585="",P1585=0),"",IF(ISERROR(VLOOKUP(P1585+0,Tabell3[[#All],[Næringskode]],1,0)),P1585,""))</f>
        <v/>
      </c>
    </row>
    <row r="1586" spans="17:17" ht="14.5">
      <c r="Q1586" s="120" t="str">
        <f>IF(OR(P1586="",P1586=0),"",IF(ISERROR(VLOOKUP(P1586+0,Tabell3[[#All],[Næringskode]],1,0)),P1586,""))</f>
        <v/>
      </c>
    </row>
    <row r="1587" spans="17:17" ht="14.5">
      <c r="Q1587" s="120" t="str">
        <f>IF(OR(P1587="",P1587=0),"",IF(ISERROR(VLOOKUP(P1587+0,Tabell3[[#All],[Næringskode]],1,0)),P1587,""))</f>
        <v/>
      </c>
    </row>
    <row r="1588" spans="17:17" ht="14.5">
      <c r="Q1588" s="120" t="str">
        <f>IF(OR(P1588="",P1588=0),"",IF(ISERROR(VLOOKUP(P1588+0,Tabell3[[#All],[Næringskode]],1,0)),P1588,""))</f>
        <v/>
      </c>
    </row>
    <row r="1589" spans="17:17" ht="14.5">
      <c r="Q1589" s="120" t="str">
        <f>IF(OR(P1589="",P1589=0),"",IF(ISERROR(VLOOKUP(P1589+0,Tabell3[[#All],[Næringskode]],1,0)),P1589,""))</f>
        <v/>
      </c>
    </row>
    <row r="1590" spans="17:17" ht="14.5">
      <c r="Q1590" s="120" t="str">
        <f>IF(OR(P1590="",P1590=0),"",IF(ISERROR(VLOOKUP(P1590+0,Tabell3[[#All],[Næringskode]],1,0)),P1590,""))</f>
        <v/>
      </c>
    </row>
    <row r="1591" spans="17:17" ht="14.5">
      <c r="Q1591" s="120" t="str">
        <f>IF(OR(P1591="",P1591=0),"",IF(ISERROR(VLOOKUP(P1591+0,Tabell3[[#All],[Næringskode]],1,0)),P1591,""))</f>
        <v/>
      </c>
    </row>
    <row r="1592" spans="17:17" ht="14.5">
      <c r="Q1592" s="120" t="str">
        <f>IF(OR(P1592="",P1592=0),"",IF(ISERROR(VLOOKUP(P1592+0,Tabell3[[#All],[Næringskode]],1,0)),P1592,""))</f>
        <v/>
      </c>
    </row>
    <row r="1593" spans="17:17" ht="14.5">
      <c r="Q1593" s="120" t="str">
        <f>IF(OR(P1593="",P1593=0),"",IF(ISERROR(VLOOKUP(P1593+0,Tabell3[[#All],[Næringskode]],1,0)),P1593,""))</f>
        <v/>
      </c>
    </row>
    <row r="1594" spans="17:17" ht="14.5">
      <c r="Q1594" s="120" t="str">
        <f>IF(OR(P1594="",P1594=0),"",IF(ISERROR(VLOOKUP(P1594+0,Tabell3[[#All],[Næringskode]],1,0)),P1594,""))</f>
        <v/>
      </c>
    </row>
    <row r="1595" spans="17:17" ht="14.5">
      <c r="Q1595" s="120" t="str">
        <f>IF(OR(P1595="",P1595=0),"",IF(ISERROR(VLOOKUP(P1595+0,Tabell3[[#All],[Næringskode]],1,0)),P1595,""))</f>
        <v/>
      </c>
    </row>
    <row r="1596" spans="17:17" ht="14.5">
      <c r="Q1596" s="120" t="str">
        <f>IF(OR(P1596="",P1596=0),"",IF(ISERROR(VLOOKUP(P1596+0,Tabell3[[#All],[Næringskode]],1,0)),P1596,""))</f>
        <v/>
      </c>
    </row>
    <row r="1597" spans="17:17" ht="14.5">
      <c r="Q1597" s="120" t="str">
        <f>IF(OR(P1597="",P1597=0),"",IF(ISERROR(VLOOKUP(P1597+0,Tabell3[[#All],[Næringskode]],1,0)),P1597,""))</f>
        <v/>
      </c>
    </row>
    <row r="1598" spans="17:17" ht="14.5">
      <c r="Q1598" s="120" t="str">
        <f>IF(OR(P1598="",P1598=0),"",IF(ISERROR(VLOOKUP(P1598+0,Tabell3[[#All],[Næringskode]],1,0)),P1598,""))</f>
        <v/>
      </c>
    </row>
    <row r="1599" spans="17:17" ht="14.5">
      <c r="Q1599" s="120" t="str">
        <f>IF(OR(P1599="",P1599=0),"",IF(ISERROR(VLOOKUP(P1599+0,Tabell3[[#All],[Næringskode]],1,0)),P1599,""))</f>
        <v/>
      </c>
    </row>
    <row r="1600" spans="17:17" ht="14.5">
      <c r="Q1600" s="120" t="str">
        <f>IF(OR(P1600="",P1600=0),"",IF(ISERROR(VLOOKUP(P1600+0,Tabell3[[#All],[Næringskode]],1,0)),P1600,""))</f>
        <v/>
      </c>
    </row>
    <row r="1601" spans="17:17" ht="14.5">
      <c r="Q1601" s="120" t="str">
        <f>IF(OR(P1601="",P1601=0),"",IF(ISERROR(VLOOKUP(P1601+0,Tabell3[[#All],[Næringskode]],1,0)),P1601,""))</f>
        <v/>
      </c>
    </row>
    <row r="1602" spans="17:17" ht="14.5">
      <c r="Q1602" s="120" t="str">
        <f>IF(OR(P1602="",P1602=0),"",IF(ISERROR(VLOOKUP(P1602+0,Tabell3[[#All],[Næringskode]],1,0)),P1602,""))</f>
        <v/>
      </c>
    </row>
    <row r="1603" spans="17:17" ht="14.5">
      <c r="Q1603" s="120" t="str">
        <f>IF(OR(P1603="",P1603=0),"",IF(ISERROR(VLOOKUP(P1603+0,Tabell3[[#All],[Næringskode]],1,0)),P1603,""))</f>
        <v/>
      </c>
    </row>
    <row r="1604" spans="17:17" ht="14.5">
      <c r="Q1604" s="120" t="str">
        <f>IF(OR(P1604="",P1604=0),"",IF(ISERROR(VLOOKUP(P1604+0,Tabell3[[#All],[Næringskode]],1,0)),P1604,""))</f>
        <v/>
      </c>
    </row>
    <row r="1605" spans="17:17" ht="14.5">
      <c r="Q1605" s="120" t="str">
        <f>IF(OR(P1605="",P1605=0),"",IF(ISERROR(VLOOKUP(P1605+0,Tabell3[[#All],[Næringskode]],1,0)),P1605,""))</f>
        <v/>
      </c>
    </row>
    <row r="1606" spans="17:17" ht="14.5">
      <c r="Q1606" s="120" t="str">
        <f>IF(OR(P1606="",P1606=0),"",IF(ISERROR(VLOOKUP(P1606+0,Tabell3[[#All],[Næringskode]],1,0)),P1606,""))</f>
        <v/>
      </c>
    </row>
    <row r="1607" spans="17:17" ht="14.5">
      <c r="Q1607" s="120" t="str">
        <f>IF(OR(P1607="",P1607=0),"",IF(ISERROR(VLOOKUP(P1607+0,Tabell3[[#All],[Næringskode]],1,0)),P1607,""))</f>
        <v/>
      </c>
    </row>
    <row r="1608" spans="17:17" ht="14.5">
      <c r="Q1608" s="120" t="str">
        <f>IF(OR(P1608="",P1608=0),"",IF(ISERROR(VLOOKUP(P1608+0,Tabell3[[#All],[Næringskode]],1,0)),P1608,""))</f>
        <v/>
      </c>
    </row>
    <row r="1609" spans="17:17" ht="14.5">
      <c r="Q1609" s="120" t="str">
        <f>IF(OR(P1609="",P1609=0),"",IF(ISERROR(VLOOKUP(P1609+0,Tabell3[[#All],[Næringskode]],1,0)),P1609,""))</f>
        <v/>
      </c>
    </row>
    <row r="1610" spans="17:17" ht="14.5">
      <c r="Q1610" s="120" t="str">
        <f>IF(OR(P1610="",P1610=0),"",IF(ISERROR(VLOOKUP(P1610+0,Tabell3[[#All],[Næringskode]],1,0)),P1610,""))</f>
        <v/>
      </c>
    </row>
    <row r="1611" spans="17:17" ht="14.5">
      <c r="Q1611" s="120" t="str">
        <f>IF(OR(P1611="",P1611=0),"",IF(ISERROR(VLOOKUP(P1611+0,Tabell3[[#All],[Næringskode]],1,0)),P1611,""))</f>
        <v/>
      </c>
    </row>
    <row r="1612" spans="17:17" ht="14.5">
      <c r="Q1612" s="120" t="str">
        <f>IF(OR(P1612="",P1612=0),"",IF(ISERROR(VLOOKUP(P1612+0,Tabell3[[#All],[Næringskode]],1,0)),P1612,""))</f>
        <v/>
      </c>
    </row>
    <row r="1613" spans="17:17" ht="14.5">
      <c r="Q1613" s="120" t="str">
        <f>IF(OR(P1613="",P1613=0),"",IF(ISERROR(VLOOKUP(P1613+0,Tabell3[[#All],[Næringskode]],1,0)),P1613,""))</f>
        <v/>
      </c>
    </row>
    <row r="1614" spans="17:17" ht="14.5">
      <c r="Q1614" s="120" t="str">
        <f>IF(OR(P1614="",P1614=0),"",IF(ISERROR(VLOOKUP(P1614+0,Tabell3[[#All],[Næringskode]],1,0)),P1614,""))</f>
        <v/>
      </c>
    </row>
    <row r="1615" spans="17:17" ht="14.5">
      <c r="Q1615" s="120" t="str">
        <f>IF(OR(P1615="",P1615=0),"",IF(ISERROR(VLOOKUP(P1615+0,Tabell3[[#All],[Næringskode]],1,0)),P1615,""))</f>
        <v/>
      </c>
    </row>
    <row r="1616" spans="17:17" ht="14.5">
      <c r="Q1616" s="120" t="str">
        <f>IF(OR(P1616="",P1616=0),"",IF(ISERROR(VLOOKUP(P1616+0,Tabell3[[#All],[Næringskode]],1,0)),P1616,""))</f>
        <v/>
      </c>
    </row>
    <row r="1617" spans="17:17" ht="14.5">
      <c r="Q1617" s="120" t="str">
        <f>IF(OR(P1617="",P1617=0),"",IF(ISERROR(VLOOKUP(P1617+0,Tabell3[[#All],[Næringskode]],1,0)),P1617,""))</f>
        <v/>
      </c>
    </row>
    <row r="1618" spans="17:17" ht="14.5">
      <c r="Q1618" s="120" t="str">
        <f>IF(OR(P1618="",P1618=0),"",IF(ISERROR(VLOOKUP(P1618+0,Tabell3[[#All],[Næringskode]],1,0)),P1618,""))</f>
        <v/>
      </c>
    </row>
    <row r="1619" spans="17:17" ht="14.5">
      <c r="Q1619" s="120" t="str">
        <f>IF(OR(P1619="",P1619=0),"",IF(ISERROR(VLOOKUP(P1619+0,Tabell3[[#All],[Næringskode]],1,0)),P1619,""))</f>
        <v/>
      </c>
    </row>
    <row r="1620" spans="17:17" ht="14.5">
      <c r="Q1620" s="120" t="str">
        <f>IF(OR(P1620="",P1620=0),"",IF(ISERROR(VLOOKUP(P1620+0,Tabell3[[#All],[Næringskode]],1,0)),P1620,""))</f>
        <v/>
      </c>
    </row>
    <row r="1621" spans="17:17" ht="14.5">
      <c r="Q1621" s="120" t="str">
        <f>IF(OR(P1621="",P1621=0),"",IF(ISERROR(VLOOKUP(P1621+0,Tabell3[[#All],[Næringskode]],1,0)),P1621,""))</f>
        <v/>
      </c>
    </row>
    <row r="1622" spans="17:17" ht="14.5">
      <c r="Q1622" s="120" t="str">
        <f>IF(OR(P1622="",P1622=0),"",IF(ISERROR(VLOOKUP(P1622+0,Tabell3[[#All],[Næringskode]],1,0)),P1622,""))</f>
        <v/>
      </c>
    </row>
    <row r="1623" spans="17:17" ht="14.5">
      <c r="Q1623" s="120" t="str">
        <f>IF(OR(P1623="",P1623=0),"",IF(ISERROR(VLOOKUP(P1623+0,Tabell3[[#All],[Næringskode]],1,0)),P1623,""))</f>
        <v/>
      </c>
    </row>
    <row r="1624" spans="17:17" ht="14.5">
      <c r="Q1624" s="120" t="str">
        <f>IF(OR(P1624="",P1624=0),"",IF(ISERROR(VLOOKUP(P1624+0,Tabell3[[#All],[Næringskode]],1,0)),P1624,""))</f>
        <v/>
      </c>
    </row>
    <row r="1625" spans="17:17" ht="14.5">
      <c r="Q1625" s="120" t="str">
        <f>IF(OR(P1625="",P1625=0),"",IF(ISERROR(VLOOKUP(P1625+0,Tabell3[[#All],[Næringskode]],1,0)),P1625,""))</f>
        <v/>
      </c>
    </row>
    <row r="1626" spans="17:17" ht="14.5">
      <c r="Q1626" s="120" t="str">
        <f>IF(OR(P1626="",P1626=0),"",IF(ISERROR(VLOOKUP(P1626+0,Tabell3[[#All],[Næringskode]],1,0)),P1626,""))</f>
        <v/>
      </c>
    </row>
    <row r="1627" spans="17:17" ht="14.5">
      <c r="Q1627" s="120" t="str">
        <f>IF(OR(P1627="",P1627=0),"",IF(ISERROR(VLOOKUP(P1627+0,Tabell3[[#All],[Næringskode]],1,0)),P1627,""))</f>
        <v/>
      </c>
    </row>
    <row r="1628" spans="17:17" ht="14.5">
      <c r="Q1628" s="120" t="str">
        <f>IF(OR(P1628="",P1628=0),"",IF(ISERROR(VLOOKUP(P1628+0,Tabell3[[#All],[Næringskode]],1,0)),P1628,""))</f>
        <v/>
      </c>
    </row>
    <row r="1629" spans="17:17" ht="14.5">
      <c r="Q1629" s="120" t="str">
        <f>IF(OR(P1629="",P1629=0),"",IF(ISERROR(VLOOKUP(P1629+0,Tabell3[[#All],[Næringskode]],1,0)),P1629,""))</f>
        <v/>
      </c>
    </row>
    <row r="1630" spans="17:17" ht="14.5">
      <c r="Q1630" s="120" t="str">
        <f>IF(OR(P1630="",P1630=0),"",IF(ISERROR(VLOOKUP(P1630+0,Tabell3[[#All],[Næringskode]],1,0)),P1630,""))</f>
        <v/>
      </c>
    </row>
    <row r="1631" spans="17:17" ht="14.5">
      <c r="Q1631" s="120" t="str">
        <f>IF(OR(P1631="",P1631=0),"",IF(ISERROR(VLOOKUP(P1631+0,Tabell3[[#All],[Næringskode]],1,0)),P1631,""))</f>
        <v/>
      </c>
    </row>
    <row r="1632" spans="17:17" ht="14.5">
      <c r="Q1632" s="120" t="str">
        <f>IF(OR(P1632="",P1632=0),"",IF(ISERROR(VLOOKUP(P1632+0,Tabell3[[#All],[Næringskode]],1,0)),P1632,""))</f>
        <v/>
      </c>
    </row>
    <row r="1633" spans="17:17" ht="14.5">
      <c r="Q1633" s="120" t="str">
        <f>IF(OR(P1633="",P1633=0),"",IF(ISERROR(VLOOKUP(P1633+0,Tabell3[[#All],[Næringskode]],1,0)),P1633,""))</f>
        <v/>
      </c>
    </row>
    <row r="1634" spans="17:17" ht="14.5">
      <c r="Q1634" s="120" t="str">
        <f>IF(OR(P1634="",P1634=0),"",IF(ISERROR(VLOOKUP(P1634+0,Tabell3[[#All],[Næringskode]],1,0)),P1634,""))</f>
        <v/>
      </c>
    </row>
    <row r="1635" spans="17:17" ht="14.5">
      <c r="Q1635" s="120" t="str">
        <f>IF(OR(P1635="",P1635=0),"",IF(ISERROR(VLOOKUP(P1635+0,Tabell3[[#All],[Næringskode]],1,0)),P1635,""))</f>
        <v/>
      </c>
    </row>
    <row r="1636" spans="17:17" ht="14.5">
      <c r="Q1636" s="120" t="str">
        <f>IF(OR(P1636="",P1636=0),"",IF(ISERROR(VLOOKUP(P1636+0,Tabell3[[#All],[Næringskode]],1,0)),P1636,""))</f>
        <v/>
      </c>
    </row>
    <row r="1637" spans="17:17" ht="14.5">
      <c r="Q1637" s="120" t="str">
        <f>IF(OR(P1637="",P1637=0),"",IF(ISERROR(VLOOKUP(P1637+0,Tabell3[[#All],[Næringskode]],1,0)),P1637,""))</f>
        <v/>
      </c>
    </row>
    <row r="1638" spans="17:17" ht="14.5">
      <c r="Q1638" s="120" t="str">
        <f>IF(OR(P1638="",P1638=0),"",IF(ISERROR(VLOOKUP(P1638+0,Tabell3[[#All],[Næringskode]],1,0)),P1638,""))</f>
        <v/>
      </c>
    </row>
    <row r="1639" spans="17:17" ht="14.5">
      <c r="Q1639" s="120" t="str">
        <f>IF(OR(P1639="",P1639=0),"",IF(ISERROR(VLOOKUP(P1639+0,Tabell3[[#All],[Næringskode]],1,0)),P1639,""))</f>
        <v/>
      </c>
    </row>
    <row r="1640" spans="17:17" ht="14.5">
      <c r="Q1640" s="120" t="str">
        <f>IF(OR(P1640="",P1640=0),"",IF(ISERROR(VLOOKUP(P1640+0,Tabell3[[#All],[Næringskode]],1,0)),P1640,""))</f>
        <v/>
      </c>
    </row>
    <row r="1641" spans="17:17" ht="14.5">
      <c r="Q1641" s="120" t="str">
        <f>IF(OR(P1641="",P1641=0),"",IF(ISERROR(VLOOKUP(P1641+0,Tabell3[[#All],[Næringskode]],1,0)),P1641,""))</f>
        <v/>
      </c>
    </row>
    <row r="1642" spans="17:17" ht="14.5">
      <c r="Q1642" s="120" t="str">
        <f>IF(OR(P1642="",P1642=0),"",IF(ISERROR(VLOOKUP(P1642+0,Tabell3[[#All],[Næringskode]],1,0)),P1642,""))</f>
        <v/>
      </c>
    </row>
    <row r="1643" spans="17:17" ht="14.5">
      <c r="Q1643" s="120" t="str">
        <f>IF(OR(P1643="",P1643=0),"",IF(ISERROR(VLOOKUP(P1643+0,Tabell3[[#All],[Næringskode]],1,0)),P1643,""))</f>
        <v/>
      </c>
    </row>
    <row r="1644" spans="17:17" ht="14.5">
      <c r="Q1644" s="120" t="str">
        <f>IF(OR(P1644="",P1644=0),"",IF(ISERROR(VLOOKUP(P1644+0,Tabell3[[#All],[Næringskode]],1,0)),P1644,""))</f>
        <v/>
      </c>
    </row>
    <row r="1645" spans="17:17" ht="14.5">
      <c r="Q1645" s="120" t="str">
        <f>IF(OR(P1645="",P1645=0),"",IF(ISERROR(VLOOKUP(P1645+0,Tabell3[[#All],[Næringskode]],1,0)),P1645,""))</f>
        <v/>
      </c>
    </row>
    <row r="1646" spans="17:17" ht="14.5">
      <c r="Q1646" s="120" t="str">
        <f>IF(OR(P1646="",P1646=0),"",IF(ISERROR(VLOOKUP(P1646+0,Tabell3[[#All],[Næringskode]],1,0)),P1646,""))</f>
        <v/>
      </c>
    </row>
    <row r="1647" spans="17:17" ht="14.5">
      <c r="Q1647" s="120" t="str">
        <f>IF(OR(P1647="",P1647=0),"",IF(ISERROR(VLOOKUP(P1647+0,Tabell3[[#All],[Næringskode]],1,0)),P1647,""))</f>
        <v/>
      </c>
    </row>
    <row r="1648" spans="17:17" ht="14.5">
      <c r="Q1648" s="120" t="str">
        <f>IF(OR(P1648="",P1648=0),"",IF(ISERROR(VLOOKUP(P1648+0,Tabell3[[#All],[Næringskode]],1,0)),P1648,""))</f>
        <v/>
      </c>
    </row>
    <row r="1649" spans="17:17" ht="14.5">
      <c r="Q1649" s="120" t="str">
        <f>IF(OR(P1649="",P1649=0),"",IF(ISERROR(VLOOKUP(P1649+0,Tabell3[[#All],[Næringskode]],1,0)),P1649,""))</f>
        <v/>
      </c>
    </row>
    <row r="1650" spans="17:17" ht="14.5">
      <c r="Q1650" s="120" t="str">
        <f>IF(OR(P1650="",P1650=0),"",IF(ISERROR(VLOOKUP(P1650+0,Tabell3[[#All],[Næringskode]],1,0)),P1650,""))</f>
        <v/>
      </c>
    </row>
    <row r="1651" spans="17:17" ht="14.5">
      <c r="Q1651" s="120" t="str">
        <f>IF(OR(P1651="",P1651=0),"",IF(ISERROR(VLOOKUP(P1651+0,Tabell3[[#All],[Næringskode]],1,0)),P1651,""))</f>
        <v/>
      </c>
    </row>
    <row r="1652" spans="17:17" ht="14.5">
      <c r="Q1652" s="120" t="str">
        <f>IF(OR(P1652="",P1652=0),"",IF(ISERROR(VLOOKUP(P1652+0,Tabell3[[#All],[Næringskode]],1,0)),P1652,""))</f>
        <v/>
      </c>
    </row>
    <row r="1653" spans="17:17" ht="14.5">
      <c r="Q1653" s="120" t="str">
        <f>IF(OR(P1653="",P1653=0),"",IF(ISERROR(VLOOKUP(P1653+0,Tabell3[[#All],[Næringskode]],1,0)),P1653,""))</f>
        <v/>
      </c>
    </row>
    <row r="1654" spans="17:17" ht="14.5">
      <c r="Q1654" s="120" t="str">
        <f>IF(OR(P1654="",P1654=0),"",IF(ISERROR(VLOOKUP(P1654+0,Tabell3[[#All],[Næringskode]],1,0)),P1654,""))</f>
        <v/>
      </c>
    </row>
    <row r="1655" spans="17:17" ht="14.5">
      <c r="Q1655" s="120" t="str">
        <f>IF(OR(P1655="",P1655=0),"",IF(ISERROR(VLOOKUP(P1655+0,Tabell3[[#All],[Næringskode]],1,0)),P1655,""))</f>
        <v/>
      </c>
    </row>
    <row r="1656" spans="17:17" ht="14.5">
      <c r="Q1656" s="120" t="str">
        <f>IF(OR(P1656="",P1656=0),"",IF(ISERROR(VLOOKUP(P1656+0,Tabell3[[#All],[Næringskode]],1,0)),P1656,""))</f>
        <v/>
      </c>
    </row>
    <row r="1657" spans="17:17" ht="14.5">
      <c r="Q1657" s="120" t="str">
        <f>IF(OR(P1657="",P1657=0),"",IF(ISERROR(VLOOKUP(P1657+0,Tabell3[[#All],[Næringskode]],1,0)),P1657,""))</f>
        <v/>
      </c>
    </row>
    <row r="1658" spans="17:17" ht="14.5">
      <c r="Q1658" s="120" t="str">
        <f>IF(OR(P1658="",P1658=0),"",IF(ISERROR(VLOOKUP(P1658+0,Tabell3[[#All],[Næringskode]],1,0)),P1658,""))</f>
        <v/>
      </c>
    </row>
    <row r="1659" spans="17:17" ht="14.5">
      <c r="Q1659" s="120" t="str">
        <f>IF(OR(P1659="",P1659=0),"",IF(ISERROR(VLOOKUP(P1659+0,Tabell3[[#All],[Næringskode]],1,0)),P1659,""))</f>
        <v/>
      </c>
    </row>
    <row r="1660" spans="17:17" ht="14.5">
      <c r="Q1660" s="120" t="str">
        <f>IF(OR(P1660="",P1660=0),"",IF(ISERROR(VLOOKUP(P1660+0,Tabell3[[#All],[Næringskode]],1,0)),P1660,""))</f>
        <v/>
      </c>
    </row>
    <row r="1661" spans="17:17" ht="14.5">
      <c r="Q1661" s="120" t="str">
        <f>IF(OR(P1661="",P1661=0),"",IF(ISERROR(VLOOKUP(P1661+0,Tabell3[[#All],[Næringskode]],1,0)),P1661,""))</f>
        <v/>
      </c>
    </row>
    <row r="1662" spans="17:17" ht="14.5">
      <c r="Q1662" s="120" t="str">
        <f>IF(OR(P1662="",P1662=0),"",IF(ISERROR(VLOOKUP(P1662+0,Tabell3[[#All],[Næringskode]],1,0)),P1662,""))</f>
        <v/>
      </c>
    </row>
    <row r="1663" spans="17:17" ht="14.5">
      <c r="Q1663" s="120" t="str">
        <f>IF(OR(P1663="",P1663=0),"",IF(ISERROR(VLOOKUP(P1663+0,Tabell3[[#All],[Næringskode]],1,0)),P1663,""))</f>
        <v/>
      </c>
    </row>
    <row r="1664" spans="17:17" ht="14.5">
      <c r="Q1664" s="120" t="str">
        <f>IF(OR(P1664="",P1664=0),"",IF(ISERROR(VLOOKUP(P1664+0,Tabell3[[#All],[Næringskode]],1,0)),P1664,""))</f>
        <v/>
      </c>
    </row>
    <row r="1665" spans="17:17" ht="14.5">
      <c r="Q1665" s="120" t="str">
        <f>IF(OR(P1665="",P1665=0),"",IF(ISERROR(VLOOKUP(P1665+0,Tabell3[[#All],[Næringskode]],1,0)),P1665,""))</f>
        <v/>
      </c>
    </row>
    <row r="1666" spans="17:17" ht="14.5">
      <c r="Q1666" s="120" t="str">
        <f>IF(OR(P1666="",P1666=0),"",IF(ISERROR(VLOOKUP(P1666+0,Tabell3[[#All],[Næringskode]],1,0)),P1666,""))</f>
        <v/>
      </c>
    </row>
    <row r="1667" spans="17:17" ht="14.5">
      <c r="Q1667" s="120" t="str">
        <f>IF(OR(P1667="",P1667=0),"",IF(ISERROR(VLOOKUP(P1667+0,Tabell3[[#All],[Næringskode]],1,0)),P1667,""))</f>
        <v/>
      </c>
    </row>
    <row r="1668" spans="17:17" ht="14.5">
      <c r="Q1668" s="120" t="str">
        <f>IF(OR(P1668="",P1668=0),"",IF(ISERROR(VLOOKUP(P1668+0,Tabell3[[#All],[Næringskode]],1,0)),P1668,""))</f>
        <v/>
      </c>
    </row>
    <row r="1669" spans="17:17" ht="14.5">
      <c r="Q1669" s="120" t="str">
        <f>IF(OR(P1669="",P1669=0),"",IF(ISERROR(VLOOKUP(P1669+0,Tabell3[[#All],[Næringskode]],1,0)),P1669,""))</f>
        <v/>
      </c>
    </row>
    <row r="1670" spans="17:17" ht="14.5">
      <c r="Q1670" s="120" t="str">
        <f>IF(OR(P1670="",P1670=0),"",IF(ISERROR(VLOOKUP(P1670+0,Tabell3[[#All],[Næringskode]],1,0)),P1670,""))</f>
        <v/>
      </c>
    </row>
    <row r="1671" spans="17:17" ht="14.5">
      <c r="Q1671" s="120" t="str">
        <f>IF(OR(P1671="",P1671=0),"",IF(ISERROR(VLOOKUP(P1671+0,Tabell3[[#All],[Næringskode]],1,0)),P1671,""))</f>
        <v/>
      </c>
    </row>
    <row r="1672" spans="17:17" ht="14.5">
      <c r="Q1672" s="120" t="str">
        <f>IF(OR(P1672="",P1672=0),"",IF(ISERROR(VLOOKUP(P1672+0,Tabell3[[#All],[Næringskode]],1,0)),P1672,""))</f>
        <v/>
      </c>
    </row>
    <row r="1673" spans="17:17" ht="14.5">
      <c r="Q1673" s="120" t="str">
        <f>IF(OR(P1673="",P1673=0),"",IF(ISERROR(VLOOKUP(P1673+0,Tabell3[[#All],[Næringskode]],1,0)),P1673,""))</f>
        <v/>
      </c>
    </row>
    <row r="1674" spans="17:17" ht="14.5">
      <c r="Q1674" s="120" t="str">
        <f>IF(OR(P1674="",P1674=0),"",IF(ISERROR(VLOOKUP(P1674+0,Tabell3[[#All],[Næringskode]],1,0)),P1674,""))</f>
        <v/>
      </c>
    </row>
    <row r="1675" spans="17:17" ht="14.5">
      <c r="Q1675" s="120" t="str">
        <f>IF(OR(P1675="",P1675=0),"",IF(ISERROR(VLOOKUP(P1675+0,Tabell3[[#All],[Næringskode]],1,0)),P1675,""))</f>
        <v/>
      </c>
    </row>
    <row r="1676" spans="17:17" ht="14.5">
      <c r="Q1676" s="120" t="str">
        <f>IF(OR(P1676="",P1676=0),"",IF(ISERROR(VLOOKUP(P1676+0,Tabell3[[#All],[Næringskode]],1,0)),P1676,""))</f>
        <v/>
      </c>
    </row>
    <row r="1677" spans="17:17" ht="14.5">
      <c r="Q1677" s="120" t="str">
        <f>IF(OR(P1677="",P1677=0),"",IF(ISERROR(VLOOKUP(P1677+0,Tabell3[[#All],[Næringskode]],1,0)),P1677,""))</f>
        <v/>
      </c>
    </row>
    <row r="1678" spans="17:17" ht="14.5">
      <c r="Q1678" s="120" t="str">
        <f>IF(OR(P1678="",P1678=0),"",IF(ISERROR(VLOOKUP(P1678+0,Tabell3[[#All],[Næringskode]],1,0)),P1678,""))</f>
        <v/>
      </c>
    </row>
    <row r="1679" spans="17:17" ht="14.5">
      <c r="Q1679" s="120" t="str">
        <f>IF(OR(P1679="",P1679=0),"",IF(ISERROR(VLOOKUP(P1679+0,Tabell3[[#All],[Næringskode]],1,0)),P1679,""))</f>
        <v/>
      </c>
    </row>
    <row r="1680" spans="17:17" ht="14.5">
      <c r="Q1680" s="120" t="str">
        <f>IF(OR(P1680="",P1680=0),"",IF(ISERROR(VLOOKUP(P1680+0,Tabell3[[#All],[Næringskode]],1,0)),P1680,""))</f>
        <v/>
      </c>
    </row>
    <row r="1681" spans="17:17" ht="14.5">
      <c r="Q1681" s="120" t="str">
        <f>IF(OR(P1681="",P1681=0),"",IF(ISERROR(VLOOKUP(P1681+0,Tabell3[[#All],[Næringskode]],1,0)),P1681,""))</f>
        <v/>
      </c>
    </row>
    <row r="1682" spans="17:17" ht="14.5">
      <c r="Q1682" s="120" t="str">
        <f>IF(OR(P1682="",P1682=0),"",IF(ISERROR(VLOOKUP(P1682+0,Tabell3[[#All],[Næringskode]],1,0)),P1682,""))</f>
        <v/>
      </c>
    </row>
    <row r="1683" spans="17:17" ht="14.5">
      <c r="Q1683" s="120" t="str">
        <f>IF(OR(P1683="",P1683=0),"",IF(ISERROR(VLOOKUP(P1683+0,Tabell3[[#All],[Næringskode]],1,0)),P1683,""))</f>
        <v/>
      </c>
    </row>
    <row r="1684" spans="17:17" ht="14.5">
      <c r="Q1684" s="120" t="str">
        <f>IF(OR(P1684="",P1684=0),"",IF(ISERROR(VLOOKUP(P1684+0,Tabell3[[#All],[Næringskode]],1,0)),P1684,""))</f>
        <v/>
      </c>
    </row>
    <row r="1685" spans="17:17" ht="14.5">
      <c r="Q1685" s="120" t="str">
        <f>IF(OR(P1685="",P1685=0),"",IF(ISERROR(VLOOKUP(P1685+0,Tabell3[[#All],[Næringskode]],1,0)),P1685,""))</f>
        <v/>
      </c>
    </row>
    <row r="1686" spans="17:17" ht="14.5">
      <c r="Q1686" s="120" t="str">
        <f>IF(OR(P1686="",P1686=0),"",IF(ISERROR(VLOOKUP(P1686+0,Tabell3[[#All],[Næringskode]],1,0)),P1686,""))</f>
        <v/>
      </c>
    </row>
    <row r="1687" spans="17:17" ht="14.5">
      <c r="Q1687" s="120" t="str">
        <f>IF(OR(P1687="",P1687=0),"",IF(ISERROR(VLOOKUP(P1687+0,Tabell3[[#All],[Næringskode]],1,0)),P1687,""))</f>
        <v/>
      </c>
    </row>
    <row r="1688" spans="17:17" ht="14.5">
      <c r="Q1688" s="120" t="str">
        <f>IF(OR(P1688="",P1688=0),"",IF(ISERROR(VLOOKUP(P1688+0,Tabell3[[#All],[Næringskode]],1,0)),P1688,""))</f>
        <v/>
      </c>
    </row>
    <row r="1689" spans="17:17" ht="14.5">
      <c r="Q1689" s="120" t="str">
        <f>IF(OR(P1689="",P1689=0),"",IF(ISERROR(VLOOKUP(P1689+0,Tabell3[[#All],[Næringskode]],1,0)),P1689,""))</f>
        <v/>
      </c>
    </row>
    <row r="1690" spans="17:17" ht="14.5">
      <c r="Q1690" s="120" t="str">
        <f>IF(OR(P1690="",P1690=0),"",IF(ISERROR(VLOOKUP(P1690+0,Tabell3[[#All],[Næringskode]],1,0)),P1690,""))</f>
        <v/>
      </c>
    </row>
    <row r="1691" spans="17:17" ht="14.5">
      <c r="Q1691" s="120" t="str">
        <f>IF(OR(P1691="",P1691=0),"",IF(ISERROR(VLOOKUP(P1691+0,Tabell3[[#All],[Næringskode]],1,0)),P1691,""))</f>
        <v/>
      </c>
    </row>
    <row r="1692" spans="17:17" ht="14.5">
      <c r="Q1692" s="120" t="str">
        <f>IF(OR(P1692="",P1692=0),"",IF(ISERROR(VLOOKUP(P1692+0,Tabell3[[#All],[Næringskode]],1,0)),P1692,""))</f>
        <v/>
      </c>
    </row>
    <row r="1693" spans="17:17" ht="14.5">
      <c r="Q1693" s="120" t="str">
        <f>IF(OR(P1693="",P1693=0),"",IF(ISERROR(VLOOKUP(P1693+0,Tabell3[[#All],[Næringskode]],1,0)),P1693,""))</f>
        <v/>
      </c>
    </row>
    <row r="1694" spans="17:17" ht="14.5">
      <c r="Q1694" s="120" t="str">
        <f>IF(OR(P1694="",P1694=0),"",IF(ISERROR(VLOOKUP(P1694+0,Tabell3[[#All],[Næringskode]],1,0)),P1694,""))</f>
        <v/>
      </c>
    </row>
    <row r="1695" spans="17:17" ht="14.5">
      <c r="Q1695" s="120" t="str">
        <f>IF(OR(P1695="",P1695=0),"",IF(ISERROR(VLOOKUP(P1695+0,Tabell3[[#All],[Næringskode]],1,0)),P1695,""))</f>
        <v/>
      </c>
    </row>
    <row r="1696" spans="17:17" ht="14.5">
      <c r="Q1696" s="120" t="str">
        <f>IF(OR(P1696="",P1696=0),"",IF(ISERROR(VLOOKUP(P1696+0,Tabell3[[#All],[Næringskode]],1,0)),P1696,""))</f>
        <v/>
      </c>
    </row>
    <row r="1697" spans="17:17" ht="14.5">
      <c r="Q1697" s="120" t="str">
        <f>IF(OR(P1697="",P1697=0),"",IF(ISERROR(VLOOKUP(P1697+0,Tabell3[[#All],[Næringskode]],1,0)),P1697,""))</f>
        <v/>
      </c>
    </row>
    <row r="1698" spans="17:17" ht="14.5">
      <c r="Q1698" s="120" t="str">
        <f>IF(OR(P1698="",P1698=0),"",IF(ISERROR(VLOOKUP(P1698+0,Tabell3[[#All],[Næringskode]],1,0)),P1698,""))</f>
        <v/>
      </c>
    </row>
    <row r="1699" spans="17:17" ht="14.5">
      <c r="Q1699" s="120" t="str">
        <f>IF(OR(P1699="",P1699=0),"",IF(ISERROR(VLOOKUP(P1699+0,Tabell3[[#All],[Næringskode]],1,0)),P1699,""))</f>
        <v/>
      </c>
    </row>
    <row r="1700" spans="17:17" ht="14.5">
      <c r="Q1700" s="120" t="str">
        <f>IF(OR(P1700="",P1700=0),"",IF(ISERROR(VLOOKUP(P1700+0,Tabell3[[#All],[Næringskode]],1,0)),P1700,""))</f>
        <v/>
      </c>
    </row>
    <row r="1701" spans="17:17" ht="14.5">
      <c r="Q1701" s="120" t="str">
        <f>IF(OR(P1701="",P1701=0),"",IF(ISERROR(VLOOKUP(P1701+0,Tabell3[[#All],[Næringskode]],1,0)),P1701,""))</f>
        <v/>
      </c>
    </row>
    <row r="1702" spans="17:17" ht="14.5">
      <c r="Q1702" s="120" t="str">
        <f>IF(OR(P1702="",P1702=0),"",IF(ISERROR(VLOOKUP(P1702+0,Tabell3[[#All],[Næringskode]],1,0)),P1702,""))</f>
        <v/>
      </c>
    </row>
    <row r="1703" spans="17:17" ht="14.5">
      <c r="Q1703" s="120" t="str">
        <f>IF(OR(P1703="",P1703=0),"",IF(ISERROR(VLOOKUP(P1703+0,Tabell3[[#All],[Næringskode]],1,0)),P1703,""))</f>
        <v/>
      </c>
    </row>
    <row r="1704" spans="17:17" ht="14.5">
      <c r="Q1704" s="120" t="str">
        <f>IF(OR(P1704="",P1704=0),"",IF(ISERROR(VLOOKUP(P1704+0,Tabell3[[#All],[Næringskode]],1,0)),P1704,""))</f>
        <v/>
      </c>
    </row>
    <row r="1705" spans="17:17" ht="14.5">
      <c r="Q1705" s="120" t="str">
        <f>IF(OR(P1705="",P1705=0),"",IF(ISERROR(VLOOKUP(P1705+0,Tabell3[[#All],[Næringskode]],1,0)),P1705,""))</f>
        <v/>
      </c>
    </row>
    <row r="1706" spans="17:17" ht="14.5">
      <c r="Q1706" s="120" t="str">
        <f>IF(OR(P1706="",P1706=0),"",IF(ISERROR(VLOOKUP(P1706+0,Tabell3[[#All],[Næringskode]],1,0)),P1706,""))</f>
        <v/>
      </c>
    </row>
    <row r="1707" spans="17:17" ht="14.5">
      <c r="Q1707" s="120" t="str">
        <f>IF(OR(P1707="",P1707=0),"",IF(ISERROR(VLOOKUP(P1707+0,Tabell3[[#All],[Næringskode]],1,0)),P1707,""))</f>
        <v/>
      </c>
    </row>
    <row r="1708" spans="17:17" ht="14.5">
      <c r="Q1708" s="120" t="str">
        <f>IF(OR(P1708="",P1708=0),"",IF(ISERROR(VLOOKUP(P1708+0,Tabell3[[#All],[Næringskode]],1,0)),P1708,""))</f>
        <v/>
      </c>
    </row>
    <row r="1709" spans="17:17" ht="14.5">
      <c r="Q1709" s="120" t="str">
        <f>IF(OR(P1709="",P1709=0),"",IF(ISERROR(VLOOKUP(P1709+0,Tabell3[[#All],[Næringskode]],1,0)),P1709,""))</f>
        <v/>
      </c>
    </row>
    <row r="1710" spans="17:17" ht="14.5">
      <c r="Q1710" s="120" t="str">
        <f>IF(OR(P1710="",P1710=0),"",IF(ISERROR(VLOOKUP(P1710+0,Tabell3[[#All],[Næringskode]],1,0)),P1710,""))</f>
        <v/>
      </c>
    </row>
    <row r="1711" spans="17:17" ht="14.5">
      <c r="Q1711" s="120" t="str">
        <f>IF(OR(P1711="",P1711=0),"",IF(ISERROR(VLOOKUP(P1711+0,Tabell3[[#All],[Næringskode]],1,0)),P1711,""))</f>
        <v/>
      </c>
    </row>
    <row r="1712" spans="17:17" ht="14.5">
      <c r="Q1712" s="120" t="str">
        <f>IF(OR(P1712="",P1712=0),"",IF(ISERROR(VLOOKUP(P1712+0,Tabell3[[#All],[Næringskode]],1,0)),P1712,""))</f>
        <v/>
      </c>
    </row>
    <row r="1713" spans="17:17" ht="14.5">
      <c r="Q1713" s="120" t="str">
        <f>IF(OR(P1713="",P1713=0),"",IF(ISERROR(VLOOKUP(P1713+0,Tabell3[[#All],[Næringskode]],1,0)),P1713,""))</f>
        <v/>
      </c>
    </row>
    <row r="1714" spans="17:17" ht="14.5">
      <c r="Q1714" s="120" t="str">
        <f>IF(OR(P1714="",P1714=0),"",IF(ISERROR(VLOOKUP(P1714+0,Tabell3[[#All],[Næringskode]],1,0)),P1714,""))</f>
        <v/>
      </c>
    </row>
    <row r="1715" spans="17:17" ht="14.5">
      <c r="Q1715" s="120" t="str">
        <f>IF(OR(P1715="",P1715=0),"",IF(ISERROR(VLOOKUP(P1715+0,Tabell3[[#All],[Næringskode]],1,0)),P1715,""))</f>
        <v/>
      </c>
    </row>
    <row r="1716" spans="17:17" ht="14.5">
      <c r="Q1716" s="120" t="str">
        <f>IF(OR(P1716="",P1716=0),"",IF(ISERROR(VLOOKUP(P1716+0,Tabell3[[#All],[Næringskode]],1,0)),P1716,""))</f>
        <v/>
      </c>
    </row>
    <row r="1717" spans="17:17" ht="14.5">
      <c r="Q1717" s="120" t="str">
        <f>IF(OR(P1717="",P1717=0),"",IF(ISERROR(VLOOKUP(P1717+0,Tabell3[[#All],[Næringskode]],1,0)),P1717,""))</f>
        <v/>
      </c>
    </row>
    <row r="1718" spans="17:17" ht="14.5">
      <c r="Q1718" s="120" t="str">
        <f>IF(OR(P1718="",P1718=0),"",IF(ISERROR(VLOOKUP(P1718+0,Tabell3[[#All],[Næringskode]],1,0)),P1718,""))</f>
        <v/>
      </c>
    </row>
    <row r="1719" spans="17:17" ht="14.5">
      <c r="Q1719" s="120" t="str">
        <f>IF(OR(P1719="",P1719=0),"",IF(ISERROR(VLOOKUP(P1719+0,Tabell3[[#All],[Næringskode]],1,0)),P1719,""))</f>
        <v/>
      </c>
    </row>
    <row r="1720" spans="17:17" ht="14.5">
      <c r="Q1720" s="120" t="str">
        <f>IF(OR(P1720="",P1720=0),"",IF(ISERROR(VLOOKUP(P1720+0,Tabell3[[#All],[Næringskode]],1,0)),P1720,""))</f>
        <v/>
      </c>
    </row>
    <row r="1721" spans="17:17" ht="14.5">
      <c r="Q1721" s="120" t="str">
        <f>IF(OR(P1721="",P1721=0),"",IF(ISERROR(VLOOKUP(P1721+0,Tabell3[[#All],[Næringskode]],1,0)),P1721,""))</f>
        <v/>
      </c>
    </row>
    <row r="1722" spans="17:17" ht="14.5">
      <c r="Q1722" s="120" t="str">
        <f>IF(OR(P1722="",P1722=0),"",IF(ISERROR(VLOOKUP(P1722+0,Tabell3[[#All],[Næringskode]],1,0)),P1722,""))</f>
        <v/>
      </c>
    </row>
    <row r="1723" spans="17:17" ht="14.5">
      <c r="Q1723" s="120" t="str">
        <f>IF(OR(P1723="",P1723=0),"",IF(ISERROR(VLOOKUP(P1723+0,Tabell3[[#All],[Næringskode]],1,0)),P1723,""))</f>
        <v/>
      </c>
    </row>
    <row r="1724" spans="17:17" ht="14.5">
      <c r="Q1724" s="120" t="str">
        <f>IF(OR(P1724="",P1724=0),"",IF(ISERROR(VLOOKUP(P1724+0,Tabell3[[#All],[Næringskode]],1,0)),P1724,""))</f>
        <v/>
      </c>
    </row>
    <row r="1725" spans="17:17" ht="14.5">
      <c r="Q1725" s="120" t="str">
        <f>IF(OR(P1725="",P1725=0),"",IF(ISERROR(VLOOKUP(P1725+0,Tabell3[[#All],[Næringskode]],1,0)),P1725,""))</f>
        <v/>
      </c>
    </row>
    <row r="1726" spans="17:17" ht="14.5">
      <c r="Q1726" s="120" t="str">
        <f>IF(OR(P1726="",P1726=0),"",IF(ISERROR(VLOOKUP(P1726+0,Tabell3[[#All],[Næringskode]],1,0)),P1726,""))</f>
        <v/>
      </c>
    </row>
    <row r="1727" spans="17:17" ht="14.5">
      <c r="Q1727" s="120" t="str">
        <f>IF(OR(P1727="",P1727=0),"",IF(ISERROR(VLOOKUP(P1727+0,Tabell3[[#All],[Næringskode]],1,0)),P1727,""))</f>
        <v/>
      </c>
    </row>
    <row r="1728" spans="17:17" ht="14.5">
      <c r="Q1728" s="120" t="str">
        <f>IF(OR(P1728="",P1728=0),"",IF(ISERROR(VLOOKUP(P1728+0,Tabell3[[#All],[Næringskode]],1,0)),P1728,""))</f>
        <v/>
      </c>
    </row>
    <row r="1729" spans="17:17" ht="14.5">
      <c r="Q1729" s="120" t="str">
        <f>IF(OR(P1729="",P1729=0),"",IF(ISERROR(VLOOKUP(P1729+0,Tabell3[[#All],[Næringskode]],1,0)),P1729,""))</f>
        <v/>
      </c>
    </row>
    <row r="1730" spans="17:17" ht="14.5">
      <c r="Q1730" s="120" t="str">
        <f>IF(OR(P1730="",P1730=0),"",IF(ISERROR(VLOOKUP(P1730+0,Tabell3[[#All],[Næringskode]],1,0)),P1730,""))</f>
        <v/>
      </c>
    </row>
    <row r="1731" spans="17:17" ht="14.5">
      <c r="Q1731" s="120" t="str">
        <f>IF(OR(P1731="",P1731=0),"",IF(ISERROR(VLOOKUP(P1731+0,Tabell3[[#All],[Næringskode]],1,0)),P1731,""))</f>
        <v/>
      </c>
    </row>
    <row r="1732" spans="17:17" ht="14.5">
      <c r="Q1732" s="120" t="str">
        <f>IF(OR(P1732="",P1732=0),"",IF(ISERROR(VLOOKUP(P1732+0,Tabell3[[#All],[Næringskode]],1,0)),P1732,""))</f>
        <v/>
      </c>
    </row>
    <row r="1733" spans="17:17" ht="14.5">
      <c r="Q1733" s="120" t="str">
        <f>IF(OR(P1733="",P1733=0),"",IF(ISERROR(VLOOKUP(P1733+0,Tabell3[[#All],[Næringskode]],1,0)),P1733,""))</f>
        <v/>
      </c>
    </row>
    <row r="1734" spans="17:17" ht="14.5">
      <c r="Q1734" s="120" t="str">
        <f>IF(OR(P1734="",P1734=0),"",IF(ISERROR(VLOOKUP(P1734+0,Tabell3[[#All],[Næringskode]],1,0)),P1734,""))</f>
        <v/>
      </c>
    </row>
    <row r="1735" spans="17:17" ht="14.5">
      <c r="Q1735" s="120" t="str">
        <f>IF(OR(P1735="",P1735=0),"",IF(ISERROR(VLOOKUP(P1735+0,Tabell3[[#All],[Næringskode]],1,0)),P1735,""))</f>
        <v/>
      </c>
    </row>
    <row r="1736" spans="17:17" ht="14.5">
      <c r="Q1736" s="120" t="str">
        <f>IF(OR(P1736="",P1736=0),"",IF(ISERROR(VLOOKUP(P1736+0,Tabell3[[#All],[Næringskode]],1,0)),P1736,""))</f>
        <v/>
      </c>
    </row>
    <row r="1737" spans="17:17" ht="14.5">
      <c r="Q1737" s="120" t="str">
        <f>IF(OR(P1737="",P1737=0),"",IF(ISERROR(VLOOKUP(P1737+0,Tabell3[[#All],[Næringskode]],1,0)),P1737,""))</f>
        <v/>
      </c>
    </row>
    <row r="1738" spans="17:17" ht="14.5">
      <c r="Q1738" s="120" t="str">
        <f>IF(OR(P1738="",P1738=0),"",IF(ISERROR(VLOOKUP(P1738+0,Tabell3[[#All],[Næringskode]],1,0)),P1738,""))</f>
        <v/>
      </c>
    </row>
    <row r="1739" spans="17:17" ht="14.5">
      <c r="Q1739" s="120" t="str">
        <f>IF(OR(P1739="",P1739=0),"",IF(ISERROR(VLOOKUP(P1739+0,Tabell3[[#All],[Næringskode]],1,0)),P1739,""))</f>
        <v/>
      </c>
    </row>
    <row r="1740" spans="17:17" ht="14.5">
      <c r="Q1740" s="120" t="str">
        <f>IF(OR(P1740="",P1740=0),"",IF(ISERROR(VLOOKUP(P1740+0,Tabell3[[#All],[Næringskode]],1,0)),P1740,""))</f>
        <v/>
      </c>
    </row>
    <row r="1741" spans="17:17" ht="14.5">
      <c r="Q1741" s="120" t="str">
        <f>IF(OR(P1741="",P1741=0),"",IF(ISERROR(VLOOKUP(P1741+0,Tabell3[[#All],[Næringskode]],1,0)),P1741,""))</f>
        <v/>
      </c>
    </row>
    <row r="1742" spans="17:17" ht="14.5">
      <c r="Q1742" s="120" t="str">
        <f>IF(OR(P1742="",P1742=0),"",IF(ISERROR(VLOOKUP(P1742+0,Tabell3[[#All],[Næringskode]],1,0)),P1742,""))</f>
        <v/>
      </c>
    </row>
    <row r="1743" spans="17:17" ht="14.5">
      <c r="Q1743" s="120" t="str">
        <f>IF(OR(P1743="",P1743=0),"",IF(ISERROR(VLOOKUP(P1743+0,Tabell3[[#All],[Næringskode]],1,0)),P1743,""))</f>
        <v/>
      </c>
    </row>
    <row r="1744" spans="17:17" ht="14.5">
      <c r="Q1744" s="120" t="str">
        <f>IF(OR(P1744="",P1744=0),"",IF(ISERROR(VLOOKUP(P1744+0,Tabell3[[#All],[Næringskode]],1,0)),P1744,""))</f>
        <v/>
      </c>
    </row>
    <row r="1745" spans="17:17" ht="14.5">
      <c r="Q1745" s="120" t="str">
        <f>IF(OR(P1745="",P1745=0),"",IF(ISERROR(VLOOKUP(P1745+0,Tabell3[[#All],[Næringskode]],1,0)),P1745,""))</f>
        <v/>
      </c>
    </row>
    <row r="1746" spans="17:17" ht="14.5">
      <c r="Q1746" s="120" t="str">
        <f>IF(OR(P1746="",P1746=0),"",IF(ISERROR(VLOOKUP(P1746+0,Tabell3[[#All],[Næringskode]],1,0)),P1746,""))</f>
        <v/>
      </c>
    </row>
    <row r="1747" spans="17:17" ht="14.5">
      <c r="Q1747" s="120" t="str">
        <f>IF(OR(P1747="",P1747=0),"",IF(ISERROR(VLOOKUP(P1747+0,Tabell3[[#All],[Næringskode]],1,0)),P1747,""))</f>
        <v/>
      </c>
    </row>
    <row r="1748" spans="17:17" ht="14.5">
      <c r="Q1748" s="120" t="str">
        <f>IF(OR(P1748="",P1748=0),"",IF(ISERROR(VLOOKUP(P1748+0,Tabell3[[#All],[Næringskode]],1,0)),P1748,""))</f>
        <v/>
      </c>
    </row>
    <row r="1749" spans="17:17" ht="14.5">
      <c r="Q1749" s="120" t="str">
        <f>IF(OR(P1749="",P1749=0),"",IF(ISERROR(VLOOKUP(P1749+0,Tabell3[[#All],[Næringskode]],1,0)),P1749,""))</f>
        <v/>
      </c>
    </row>
    <row r="1750" spans="17:17" ht="14.5">
      <c r="Q1750" s="120" t="str">
        <f>IF(OR(P1750="",P1750=0),"",IF(ISERROR(VLOOKUP(P1750+0,Tabell3[[#All],[Næringskode]],1,0)),P1750,""))</f>
        <v/>
      </c>
    </row>
    <row r="1751" spans="17:17" ht="14.5">
      <c r="Q1751" s="120" t="str">
        <f>IF(OR(P1751="",P1751=0),"",IF(ISERROR(VLOOKUP(P1751+0,Tabell3[[#All],[Næringskode]],1,0)),P1751,""))</f>
        <v/>
      </c>
    </row>
    <row r="1752" spans="17:17" ht="14.5">
      <c r="Q1752" s="120" t="str">
        <f>IF(OR(P1752="",P1752=0),"",IF(ISERROR(VLOOKUP(P1752+0,Tabell3[[#All],[Næringskode]],1,0)),P1752,""))</f>
        <v/>
      </c>
    </row>
    <row r="1753" spans="17:17" ht="14.5">
      <c r="Q1753" s="120" t="str">
        <f>IF(OR(P1753="",P1753=0),"",IF(ISERROR(VLOOKUP(P1753+0,Tabell3[[#All],[Næringskode]],1,0)),P1753,""))</f>
        <v/>
      </c>
    </row>
    <row r="1754" spans="17:17" ht="14.5">
      <c r="Q1754" s="120" t="str">
        <f>IF(OR(P1754="",P1754=0),"",IF(ISERROR(VLOOKUP(P1754+0,Tabell3[[#All],[Næringskode]],1,0)),P1754,""))</f>
        <v/>
      </c>
    </row>
    <row r="1755" spans="17:17" ht="14.5">
      <c r="Q1755" s="120" t="str">
        <f>IF(OR(P1755="",P1755=0),"",IF(ISERROR(VLOOKUP(P1755+0,Tabell3[[#All],[Næringskode]],1,0)),P1755,""))</f>
        <v/>
      </c>
    </row>
    <row r="1756" spans="17:17" ht="14.5">
      <c r="Q1756" s="120" t="str">
        <f>IF(OR(P1756="",P1756=0),"",IF(ISERROR(VLOOKUP(P1756+0,Tabell3[[#All],[Næringskode]],1,0)),P1756,""))</f>
        <v/>
      </c>
    </row>
    <row r="1757" spans="17:17" ht="14.5">
      <c r="Q1757" s="120" t="str">
        <f>IF(OR(P1757="",P1757=0),"",IF(ISERROR(VLOOKUP(P1757+0,Tabell3[[#All],[Næringskode]],1,0)),P1757,""))</f>
        <v/>
      </c>
    </row>
    <row r="1758" spans="17:17" ht="14.5">
      <c r="Q1758" s="120" t="str">
        <f>IF(OR(P1758="",P1758=0),"",IF(ISERROR(VLOOKUP(P1758+0,Tabell3[[#All],[Næringskode]],1,0)),P1758,""))</f>
        <v/>
      </c>
    </row>
    <row r="1759" spans="17:17" ht="14.5">
      <c r="Q1759" s="120" t="str">
        <f>IF(OR(P1759="",P1759=0),"",IF(ISERROR(VLOOKUP(P1759+0,Tabell3[[#All],[Næringskode]],1,0)),P1759,""))</f>
        <v/>
      </c>
    </row>
    <row r="1760" spans="17:17" ht="14.5">
      <c r="Q1760" s="120" t="str">
        <f>IF(OR(P1760="",P1760=0),"",IF(ISERROR(VLOOKUP(P1760+0,Tabell3[[#All],[Næringskode]],1,0)),P1760,""))</f>
        <v/>
      </c>
    </row>
    <row r="1761" spans="17:17" ht="14.5">
      <c r="Q1761" s="120" t="str">
        <f>IF(OR(P1761="",P1761=0),"",IF(ISERROR(VLOOKUP(P1761+0,Tabell3[[#All],[Næringskode]],1,0)),P1761,""))</f>
        <v/>
      </c>
    </row>
    <row r="1762" spans="17:17" ht="14.5">
      <c r="Q1762" s="120" t="str">
        <f>IF(OR(P1762="",P1762=0),"",IF(ISERROR(VLOOKUP(P1762+0,Tabell3[[#All],[Næringskode]],1,0)),P1762,""))</f>
        <v/>
      </c>
    </row>
    <row r="1763" spans="17:17" ht="14.5">
      <c r="Q1763" s="120" t="str">
        <f>IF(OR(P1763="",P1763=0),"",IF(ISERROR(VLOOKUP(P1763+0,Tabell3[[#All],[Næringskode]],1,0)),P1763,""))</f>
        <v/>
      </c>
    </row>
    <row r="1764" spans="17:17" ht="14.5">
      <c r="Q1764" s="120" t="str">
        <f>IF(OR(P1764="",P1764=0),"",IF(ISERROR(VLOOKUP(P1764+0,Tabell3[[#All],[Næringskode]],1,0)),P1764,""))</f>
        <v/>
      </c>
    </row>
    <row r="1765" spans="17:17" ht="14.5">
      <c r="Q1765" s="120" t="str">
        <f>IF(OR(P1765="",P1765=0),"",IF(ISERROR(VLOOKUP(P1765+0,Tabell3[[#All],[Næringskode]],1,0)),P1765,""))</f>
        <v/>
      </c>
    </row>
    <row r="1766" spans="17:17" ht="14.5">
      <c r="Q1766" s="120" t="str">
        <f>IF(OR(P1766="",P1766=0),"",IF(ISERROR(VLOOKUP(P1766+0,Tabell3[[#All],[Næringskode]],1,0)),P1766,""))</f>
        <v/>
      </c>
    </row>
    <row r="1767" spans="17:17" ht="14.5">
      <c r="Q1767" s="120" t="str">
        <f>IF(OR(P1767="",P1767=0),"",IF(ISERROR(VLOOKUP(P1767+0,Tabell3[[#All],[Næringskode]],1,0)),P1767,""))</f>
        <v/>
      </c>
    </row>
    <row r="1768" spans="17:17" ht="14.5">
      <c r="Q1768" s="120" t="str">
        <f>IF(OR(P1768="",P1768=0),"",IF(ISERROR(VLOOKUP(P1768+0,Tabell3[[#All],[Næringskode]],1,0)),P1768,""))</f>
        <v/>
      </c>
    </row>
    <row r="1769" spans="17:17" ht="14.5">
      <c r="Q1769" s="120" t="str">
        <f>IF(OR(P1769="",P1769=0),"",IF(ISERROR(VLOOKUP(P1769+0,Tabell3[[#All],[Næringskode]],1,0)),P1769,""))</f>
        <v/>
      </c>
    </row>
    <row r="1770" spans="17:17" ht="14.5">
      <c r="Q1770" s="120" t="str">
        <f>IF(OR(P1770="",P1770=0),"",IF(ISERROR(VLOOKUP(P1770+0,Tabell3[[#All],[Næringskode]],1,0)),P1770,""))</f>
        <v/>
      </c>
    </row>
    <row r="1771" spans="17:17" ht="14.5">
      <c r="Q1771" s="120" t="str">
        <f>IF(OR(P1771="",P1771=0),"",IF(ISERROR(VLOOKUP(P1771+0,Tabell3[[#All],[Næringskode]],1,0)),P1771,""))</f>
        <v/>
      </c>
    </row>
    <row r="1772" spans="17:17" ht="14.5">
      <c r="Q1772" s="120" t="str">
        <f>IF(OR(P1772="",P1772=0),"",IF(ISERROR(VLOOKUP(P1772+0,Tabell3[[#All],[Næringskode]],1,0)),P1772,""))</f>
        <v/>
      </c>
    </row>
    <row r="1773" spans="17:17" ht="14.5">
      <c r="Q1773" s="120" t="str">
        <f>IF(OR(P1773="",P1773=0),"",IF(ISERROR(VLOOKUP(P1773+0,Tabell3[[#All],[Næringskode]],1,0)),P1773,""))</f>
        <v/>
      </c>
    </row>
    <row r="1774" spans="17:17" ht="14.5">
      <c r="Q1774" s="120" t="str">
        <f>IF(OR(P1774="",P1774=0),"",IF(ISERROR(VLOOKUP(P1774+0,Tabell3[[#All],[Næringskode]],1,0)),P1774,""))</f>
        <v/>
      </c>
    </row>
    <row r="1775" spans="17:17" ht="14.5">
      <c r="Q1775" s="120" t="str">
        <f>IF(OR(P1775="",P1775=0),"",IF(ISERROR(VLOOKUP(P1775+0,Tabell3[[#All],[Næringskode]],1,0)),P1775,""))</f>
        <v/>
      </c>
    </row>
    <row r="1776" spans="17:17" ht="14.5">
      <c r="Q1776" s="120" t="str">
        <f>IF(OR(P1776="",P1776=0),"",IF(ISERROR(VLOOKUP(P1776+0,Tabell3[[#All],[Næringskode]],1,0)),P1776,""))</f>
        <v/>
      </c>
    </row>
    <row r="1777" spans="17:17" ht="14.5">
      <c r="Q1777" s="120" t="str">
        <f>IF(OR(P1777="",P1777=0),"",IF(ISERROR(VLOOKUP(P1777+0,Tabell3[[#All],[Næringskode]],1,0)),P1777,""))</f>
        <v/>
      </c>
    </row>
    <row r="1778" spans="17:17" ht="14.5">
      <c r="Q1778" s="120" t="str">
        <f>IF(OR(P1778="",P1778=0),"",IF(ISERROR(VLOOKUP(P1778+0,Tabell3[[#All],[Næringskode]],1,0)),P1778,""))</f>
        <v/>
      </c>
    </row>
    <row r="1779" spans="17:17" ht="14.5">
      <c r="Q1779" s="120" t="str">
        <f>IF(OR(P1779="",P1779=0),"",IF(ISERROR(VLOOKUP(P1779+0,Tabell3[[#All],[Næringskode]],1,0)),P1779,""))</f>
        <v/>
      </c>
    </row>
    <row r="1780" spans="17:17" ht="14.5">
      <c r="Q1780" s="120" t="str">
        <f>IF(OR(P1780="",P1780=0),"",IF(ISERROR(VLOOKUP(P1780+0,Tabell3[[#All],[Næringskode]],1,0)),P1780,""))</f>
        <v/>
      </c>
    </row>
    <row r="1781" spans="17:17" ht="14.5">
      <c r="Q1781" s="120" t="str">
        <f>IF(OR(P1781="",P1781=0),"",IF(ISERROR(VLOOKUP(P1781+0,Tabell3[[#All],[Næringskode]],1,0)),P1781,""))</f>
        <v/>
      </c>
    </row>
    <row r="1782" spans="17:17" ht="14.5">
      <c r="Q1782" s="120" t="str">
        <f>IF(OR(P1782="",P1782=0),"",IF(ISERROR(VLOOKUP(P1782+0,Tabell3[[#All],[Næringskode]],1,0)),P1782,""))</f>
        <v/>
      </c>
    </row>
    <row r="1783" spans="17:17" ht="14.5">
      <c r="Q1783" s="120" t="str">
        <f>IF(OR(P1783="",P1783=0),"",IF(ISERROR(VLOOKUP(P1783+0,Tabell3[[#All],[Næringskode]],1,0)),P1783,""))</f>
        <v/>
      </c>
    </row>
    <row r="1784" spans="17:17" ht="14.5">
      <c r="Q1784" s="120" t="str">
        <f>IF(OR(P1784="",P1784=0),"",IF(ISERROR(VLOOKUP(P1784+0,Tabell3[[#All],[Næringskode]],1,0)),P1784,""))</f>
        <v/>
      </c>
    </row>
    <row r="1785" spans="17:17" ht="14.5">
      <c r="Q1785" s="120" t="str">
        <f>IF(OR(P1785="",P1785=0),"",IF(ISERROR(VLOOKUP(P1785+0,Tabell3[[#All],[Næringskode]],1,0)),P1785,""))</f>
        <v/>
      </c>
    </row>
    <row r="1786" spans="17:17" ht="14.5">
      <c r="Q1786" s="120" t="str">
        <f>IF(OR(P1786="",P1786=0),"",IF(ISERROR(VLOOKUP(P1786+0,Tabell3[[#All],[Næringskode]],1,0)),P1786,""))</f>
        <v/>
      </c>
    </row>
    <row r="1787" spans="17:17" ht="14.5">
      <c r="Q1787" s="120" t="str">
        <f>IF(OR(P1787="",P1787=0),"",IF(ISERROR(VLOOKUP(P1787+0,Tabell3[[#All],[Næringskode]],1,0)),P1787,""))</f>
        <v/>
      </c>
    </row>
    <row r="1788" spans="17:17" ht="14.5">
      <c r="Q1788" s="120" t="str">
        <f>IF(OR(P1788="",P1788=0),"",IF(ISERROR(VLOOKUP(P1788+0,Tabell3[[#All],[Næringskode]],1,0)),P1788,""))</f>
        <v/>
      </c>
    </row>
    <row r="1789" spans="17:17" ht="14.5">
      <c r="Q1789" s="120" t="str">
        <f>IF(OR(P1789="",P1789=0),"",IF(ISERROR(VLOOKUP(P1789+0,Tabell3[[#All],[Næringskode]],1,0)),P1789,""))</f>
        <v/>
      </c>
    </row>
    <row r="1790" spans="17:17" ht="14.5">
      <c r="Q1790" s="120" t="str">
        <f>IF(OR(P1790="",P1790=0),"",IF(ISERROR(VLOOKUP(P1790+0,Tabell3[[#All],[Næringskode]],1,0)),P1790,""))</f>
        <v/>
      </c>
    </row>
    <row r="1791" spans="17:17" ht="14.5">
      <c r="Q1791" s="120" t="str">
        <f>IF(OR(P1791="",P1791=0),"",IF(ISERROR(VLOOKUP(P1791+0,Tabell3[[#All],[Næringskode]],1,0)),P1791,""))</f>
        <v/>
      </c>
    </row>
    <row r="1792" spans="17:17" ht="14.5">
      <c r="Q1792" s="120" t="str">
        <f>IF(OR(P1792="",P1792=0),"",IF(ISERROR(VLOOKUP(P1792+0,Tabell3[[#All],[Næringskode]],1,0)),P1792,""))</f>
        <v/>
      </c>
    </row>
    <row r="1793" spans="17:17" ht="14.5">
      <c r="Q1793" s="120" t="str">
        <f>IF(OR(P1793="",P1793=0),"",IF(ISERROR(VLOOKUP(P1793+0,Tabell3[[#All],[Næringskode]],1,0)),P1793,""))</f>
        <v/>
      </c>
    </row>
    <row r="1794" spans="17:17" ht="14.5">
      <c r="Q1794" s="120" t="str">
        <f>IF(OR(P1794="",P1794=0),"",IF(ISERROR(VLOOKUP(P1794+0,Tabell3[[#All],[Næringskode]],1,0)),P1794,""))</f>
        <v/>
      </c>
    </row>
    <row r="1795" spans="17:17" ht="14.5">
      <c r="Q1795" s="120" t="str">
        <f>IF(OR(P1795="",P1795=0),"",IF(ISERROR(VLOOKUP(P1795+0,Tabell3[[#All],[Næringskode]],1,0)),P1795,""))</f>
        <v/>
      </c>
    </row>
    <row r="1796" spans="17:17" ht="14.5">
      <c r="Q1796" s="120" t="str">
        <f>IF(OR(P1796="",P1796=0),"",IF(ISERROR(VLOOKUP(P1796+0,Tabell3[[#All],[Næringskode]],1,0)),P1796,""))</f>
        <v/>
      </c>
    </row>
    <row r="1797" spans="17:17" ht="14.5">
      <c r="Q1797" s="120" t="str">
        <f>IF(OR(P1797="",P1797=0),"",IF(ISERROR(VLOOKUP(P1797+0,Tabell3[[#All],[Næringskode]],1,0)),P1797,""))</f>
        <v/>
      </c>
    </row>
    <row r="1798" spans="17:17" ht="14.5">
      <c r="Q1798" s="120" t="str">
        <f>IF(OR(P1798="",P1798=0),"",IF(ISERROR(VLOOKUP(P1798+0,Tabell3[[#All],[Næringskode]],1,0)),P1798,""))</f>
        <v/>
      </c>
    </row>
    <row r="1799" spans="17:17" ht="14.5">
      <c r="Q1799" s="120" t="str">
        <f>IF(OR(P1799="",P1799=0),"",IF(ISERROR(VLOOKUP(P1799+0,Tabell3[[#All],[Næringskode]],1,0)),P1799,""))</f>
        <v/>
      </c>
    </row>
    <row r="1800" spans="17:17" ht="14.5">
      <c r="Q1800" s="120" t="str">
        <f>IF(OR(P1800="",P1800=0),"",IF(ISERROR(VLOOKUP(P1800+0,Tabell3[[#All],[Næringskode]],1,0)),P1800,""))</f>
        <v/>
      </c>
    </row>
    <row r="1801" spans="17:17" ht="14.5">
      <c r="Q1801" s="120" t="str">
        <f>IF(OR(P1801="",P1801=0),"",IF(ISERROR(VLOOKUP(P1801+0,Tabell3[[#All],[Næringskode]],1,0)),P1801,""))</f>
        <v/>
      </c>
    </row>
    <row r="1802" spans="17:17" ht="14.5">
      <c r="Q1802" s="120" t="str">
        <f>IF(OR(P1802="",P1802=0),"",IF(ISERROR(VLOOKUP(P1802+0,Tabell3[[#All],[Næringskode]],1,0)),P1802,""))</f>
        <v/>
      </c>
    </row>
    <row r="1803" spans="17:17" ht="14.5">
      <c r="Q1803" s="120" t="str">
        <f>IF(OR(P1803="",P1803=0),"",IF(ISERROR(VLOOKUP(P1803+0,Tabell3[[#All],[Næringskode]],1,0)),P1803,""))</f>
        <v/>
      </c>
    </row>
    <row r="1804" spans="17:17" ht="14.5">
      <c r="Q1804" s="120" t="str">
        <f>IF(OR(P1804="",P1804=0),"",IF(ISERROR(VLOOKUP(P1804+0,Tabell3[[#All],[Næringskode]],1,0)),P1804,""))</f>
        <v/>
      </c>
    </row>
    <row r="1805" spans="17:17" ht="14.5">
      <c r="Q1805" s="120" t="str">
        <f>IF(OR(P1805="",P1805=0),"",IF(ISERROR(VLOOKUP(P1805+0,Tabell3[[#All],[Næringskode]],1,0)),P1805,""))</f>
        <v/>
      </c>
    </row>
    <row r="1806" spans="17:17" ht="14.5">
      <c r="Q1806" s="120" t="str">
        <f>IF(OR(P1806="",P1806=0),"",IF(ISERROR(VLOOKUP(P1806+0,Tabell3[[#All],[Næringskode]],1,0)),P1806,""))</f>
        <v/>
      </c>
    </row>
    <row r="1807" spans="17:17" ht="14.5">
      <c r="Q1807" s="120" t="str">
        <f>IF(OR(P1807="",P1807=0),"",IF(ISERROR(VLOOKUP(P1807+0,Tabell3[[#All],[Næringskode]],1,0)),P1807,""))</f>
        <v/>
      </c>
    </row>
    <row r="1808" spans="17:17" ht="14.5">
      <c r="Q1808" s="120" t="str">
        <f>IF(OR(P1808="",P1808=0),"",IF(ISERROR(VLOOKUP(P1808+0,Tabell3[[#All],[Næringskode]],1,0)),P1808,""))</f>
        <v/>
      </c>
    </row>
    <row r="1809" spans="17:17" ht="14.5">
      <c r="Q1809" s="120" t="str">
        <f>IF(OR(P1809="",P1809=0),"",IF(ISERROR(VLOOKUP(P1809+0,Tabell3[[#All],[Næringskode]],1,0)),P1809,""))</f>
        <v/>
      </c>
    </row>
    <row r="1810" spans="17:17" ht="14.5">
      <c r="Q1810" s="120" t="str">
        <f>IF(OR(P1810="",P1810=0),"",IF(ISERROR(VLOOKUP(P1810+0,Tabell3[[#All],[Næringskode]],1,0)),P1810,""))</f>
        <v/>
      </c>
    </row>
    <row r="1811" spans="17:17" ht="14.5">
      <c r="Q1811" s="120" t="str">
        <f>IF(OR(P1811="",P1811=0),"",IF(ISERROR(VLOOKUP(P1811+0,Tabell3[[#All],[Næringskode]],1,0)),P1811,""))</f>
        <v/>
      </c>
    </row>
    <row r="1812" spans="17:17" ht="14.5">
      <c r="Q1812" s="120" t="str">
        <f>IF(OR(P1812="",P1812=0),"",IF(ISERROR(VLOOKUP(P1812+0,Tabell3[[#All],[Næringskode]],1,0)),P1812,""))</f>
        <v/>
      </c>
    </row>
    <row r="1813" spans="17:17" ht="14.5">
      <c r="Q1813" s="120" t="str">
        <f>IF(OR(P1813="",P1813=0),"",IF(ISERROR(VLOOKUP(P1813+0,Tabell3[[#All],[Næringskode]],1,0)),P1813,""))</f>
        <v/>
      </c>
    </row>
    <row r="1814" spans="17:17" ht="14.5">
      <c r="Q1814" s="120" t="str">
        <f>IF(OR(P1814="",P1814=0),"",IF(ISERROR(VLOOKUP(P1814+0,Tabell3[[#All],[Næringskode]],1,0)),P1814,""))</f>
        <v/>
      </c>
    </row>
    <row r="1815" spans="17:17" ht="14.5">
      <c r="Q1815" s="120" t="str">
        <f>IF(OR(P1815="",P1815=0),"",IF(ISERROR(VLOOKUP(P1815+0,Tabell3[[#All],[Næringskode]],1,0)),P1815,""))</f>
        <v/>
      </c>
    </row>
    <row r="1816" spans="17:17" ht="14.5">
      <c r="Q1816" s="120" t="str">
        <f>IF(OR(P1816="",P1816=0),"",IF(ISERROR(VLOOKUP(P1816+0,Tabell3[[#All],[Næringskode]],1,0)),P1816,""))</f>
        <v/>
      </c>
    </row>
    <row r="1817" spans="17:17" ht="14.5">
      <c r="Q1817" s="120" t="str">
        <f>IF(OR(P1817="",P1817=0),"",IF(ISERROR(VLOOKUP(P1817+0,Tabell3[[#All],[Næringskode]],1,0)),P1817,""))</f>
        <v/>
      </c>
    </row>
    <row r="1818" spans="17:17" ht="14.5">
      <c r="Q1818" s="120" t="str">
        <f>IF(OR(P1818="",P1818=0),"",IF(ISERROR(VLOOKUP(P1818+0,Tabell3[[#All],[Næringskode]],1,0)),P1818,""))</f>
        <v/>
      </c>
    </row>
    <row r="1819" spans="17:17" ht="14.5">
      <c r="Q1819" s="120" t="str">
        <f>IF(OR(P1819="",P1819=0),"",IF(ISERROR(VLOOKUP(P1819+0,Tabell3[[#All],[Næringskode]],1,0)),P1819,""))</f>
        <v/>
      </c>
    </row>
    <row r="1820" spans="17:17" ht="14.5">
      <c r="Q1820" s="120" t="str">
        <f>IF(OR(P1820="",P1820=0),"",IF(ISERROR(VLOOKUP(P1820+0,Tabell3[[#All],[Næringskode]],1,0)),P1820,""))</f>
        <v/>
      </c>
    </row>
    <row r="1821" spans="17:17" ht="14.5">
      <c r="Q1821" s="120" t="str">
        <f>IF(OR(P1821="",P1821=0),"",IF(ISERROR(VLOOKUP(P1821+0,Tabell3[[#All],[Næringskode]],1,0)),P1821,""))</f>
        <v/>
      </c>
    </row>
    <row r="1822" spans="17:17" ht="14.5">
      <c r="Q1822" s="120" t="str">
        <f>IF(OR(P1822="",P1822=0),"",IF(ISERROR(VLOOKUP(P1822+0,Tabell3[[#All],[Næringskode]],1,0)),P1822,""))</f>
        <v/>
      </c>
    </row>
    <row r="1823" spans="17:17" ht="14.5">
      <c r="Q1823" s="120" t="str">
        <f>IF(OR(P1823="",P1823=0),"",IF(ISERROR(VLOOKUP(P1823+0,Tabell3[[#All],[Næringskode]],1,0)),P1823,""))</f>
        <v/>
      </c>
    </row>
    <row r="1824" spans="17:17" ht="14.5">
      <c r="Q1824" s="120" t="str">
        <f>IF(OR(P1824="",P1824=0),"",IF(ISERROR(VLOOKUP(P1824+0,Tabell3[[#All],[Næringskode]],1,0)),P1824,""))</f>
        <v/>
      </c>
    </row>
    <row r="1825" spans="17:17" ht="14.5">
      <c r="Q1825" s="120" t="str">
        <f>IF(OR(P1825="",P1825=0),"",IF(ISERROR(VLOOKUP(P1825+0,Tabell3[[#All],[Næringskode]],1,0)),P1825,""))</f>
        <v/>
      </c>
    </row>
    <row r="1826" spans="17:17" ht="14.5">
      <c r="Q1826" s="120" t="str">
        <f>IF(OR(P1826="",P1826=0),"",IF(ISERROR(VLOOKUP(P1826+0,Tabell3[[#All],[Næringskode]],1,0)),P1826,""))</f>
        <v/>
      </c>
    </row>
    <row r="1827" spans="17:17" ht="14.5">
      <c r="Q1827" s="120" t="str">
        <f>IF(OR(P1827="",P1827=0),"",IF(ISERROR(VLOOKUP(P1827+0,Tabell3[[#All],[Næringskode]],1,0)),P1827,""))</f>
        <v/>
      </c>
    </row>
    <row r="1828" spans="17:17" ht="14.5">
      <c r="Q1828" s="120" t="str">
        <f>IF(OR(P1828="",P1828=0),"",IF(ISERROR(VLOOKUP(P1828+0,Tabell3[[#All],[Næringskode]],1,0)),P1828,""))</f>
        <v/>
      </c>
    </row>
    <row r="1829" spans="17:17" ht="14.5">
      <c r="Q1829" s="120" t="str">
        <f>IF(OR(P1829="",P1829=0),"",IF(ISERROR(VLOOKUP(P1829+0,Tabell3[[#All],[Næringskode]],1,0)),P1829,""))</f>
        <v/>
      </c>
    </row>
    <row r="1830" spans="17:17" ht="14.5">
      <c r="Q1830" s="120" t="str">
        <f>IF(OR(P1830="",P1830=0),"",IF(ISERROR(VLOOKUP(P1830+0,Tabell3[[#All],[Næringskode]],1,0)),P1830,""))</f>
        <v/>
      </c>
    </row>
    <row r="1831" spans="17:17" ht="14.5">
      <c r="Q1831" s="120" t="str">
        <f>IF(OR(P1831="",P1831=0),"",IF(ISERROR(VLOOKUP(P1831+0,Tabell3[[#All],[Næringskode]],1,0)),P1831,""))</f>
        <v/>
      </c>
    </row>
    <row r="1832" spans="17:17" ht="14.5">
      <c r="Q1832" s="120" t="str">
        <f>IF(OR(P1832="",P1832=0),"",IF(ISERROR(VLOOKUP(P1832+0,Tabell3[[#All],[Næringskode]],1,0)),P1832,""))</f>
        <v/>
      </c>
    </row>
    <row r="1833" spans="17:17" ht="14.5">
      <c r="Q1833" s="120" t="str">
        <f>IF(OR(P1833="",P1833=0),"",IF(ISERROR(VLOOKUP(P1833+0,Tabell3[[#All],[Næringskode]],1,0)),P1833,""))</f>
        <v/>
      </c>
    </row>
    <row r="1834" spans="17:17" ht="14.5">
      <c r="Q1834" s="120" t="str">
        <f>IF(OR(P1834="",P1834=0),"",IF(ISERROR(VLOOKUP(P1834+0,Tabell3[[#All],[Næringskode]],1,0)),P1834,""))</f>
        <v/>
      </c>
    </row>
    <row r="1835" spans="17:17" ht="14.5">
      <c r="Q1835" s="120" t="str">
        <f>IF(OR(P1835="",P1835=0),"",IF(ISERROR(VLOOKUP(P1835+0,Tabell3[[#All],[Næringskode]],1,0)),P1835,""))</f>
        <v/>
      </c>
    </row>
    <row r="1836" spans="17:17" ht="14.5">
      <c r="Q1836" s="120" t="str">
        <f>IF(OR(P1836="",P1836=0),"",IF(ISERROR(VLOOKUP(P1836+0,Tabell3[[#All],[Næringskode]],1,0)),P1836,""))</f>
        <v/>
      </c>
    </row>
    <row r="1837" spans="17:17" ht="14.5">
      <c r="Q1837" s="120" t="str">
        <f>IF(OR(P1837="",P1837=0),"",IF(ISERROR(VLOOKUP(P1837+0,Tabell3[[#All],[Næringskode]],1,0)),P1837,""))</f>
        <v/>
      </c>
    </row>
    <row r="1838" spans="17:17" ht="14.5">
      <c r="Q1838" s="120" t="str">
        <f>IF(OR(P1838="",P1838=0),"",IF(ISERROR(VLOOKUP(P1838+0,Tabell3[[#All],[Næringskode]],1,0)),P1838,""))</f>
        <v/>
      </c>
    </row>
    <row r="1839" spans="17:17" ht="14.5">
      <c r="Q1839" s="120" t="str">
        <f>IF(OR(P1839="",P1839=0),"",IF(ISERROR(VLOOKUP(P1839+0,Tabell3[[#All],[Næringskode]],1,0)),P1839,""))</f>
        <v/>
      </c>
    </row>
    <row r="1840" spans="17:17" ht="14.5">
      <c r="Q1840" s="120" t="str">
        <f>IF(OR(P1840="",P1840=0),"",IF(ISERROR(VLOOKUP(P1840+0,Tabell3[[#All],[Næringskode]],1,0)),P1840,""))</f>
        <v/>
      </c>
    </row>
    <row r="1841" spans="17:17" ht="14.5">
      <c r="Q1841" s="120" t="str">
        <f>IF(OR(P1841="",P1841=0),"",IF(ISERROR(VLOOKUP(P1841+0,Tabell3[[#All],[Næringskode]],1,0)),P1841,""))</f>
        <v/>
      </c>
    </row>
    <row r="1842" spans="17:17" ht="14.5">
      <c r="Q1842" s="120" t="str">
        <f>IF(OR(P1842="",P1842=0),"",IF(ISERROR(VLOOKUP(P1842+0,Tabell3[[#All],[Næringskode]],1,0)),P1842,""))</f>
        <v/>
      </c>
    </row>
    <row r="1843" spans="17:17" ht="14.5">
      <c r="Q1843" s="120" t="str">
        <f>IF(OR(P1843="",P1843=0),"",IF(ISERROR(VLOOKUP(P1843+0,Tabell3[[#All],[Næringskode]],1,0)),P1843,""))</f>
        <v/>
      </c>
    </row>
    <row r="1844" spans="17:17" ht="14.5">
      <c r="Q1844" s="120" t="str">
        <f>IF(OR(P1844="",P1844=0),"",IF(ISERROR(VLOOKUP(P1844+0,Tabell3[[#All],[Næringskode]],1,0)),P1844,""))</f>
        <v/>
      </c>
    </row>
    <row r="1845" spans="17:17" ht="14.5">
      <c r="Q1845" s="120" t="str">
        <f>IF(OR(P1845="",P1845=0),"",IF(ISERROR(VLOOKUP(P1845+0,Tabell3[[#All],[Næringskode]],1,0)),P1845,""))</f>
        <v/>
      </c>
    </row>
    <row r="1846" spans="17:17" ht="14.5">
      <c r="Q1846" s="120" t="str">
        <f>IF(OR(P1846="",P1846=0),"",IF(ISERROR(VLOOKUP(P1846+0,Tabell3[[#All],[Næringskode]],1,0)),P1846,""))</f>
        <v/>
      </c>
    </row>
    <row r="1847" spans="17:17" ht="14.5">
      <c r="Q1847" s="120" t="str">
        <f>IF(OR(P1847="",P1847=0),"",IF(ISERROR(VLOOKUP(P1847+0,Tabell3[[#All],[Næringskode]],1,0)),P1847,""))</f>
        <v/>
      </c>
    </row>
    <row r="1848" spans="17:17" ht="14.5">
      <c r="Q1848" s="120" t="str">
        <f>IF(OR(P1848="",P1848=0),"",IF(ISERROR(VLOOKUP(P1848+0,Tabell3[[#All],[Næringskode]],1,0)),P1848,""))</f>
        <v/>
      </c>
    </row>
    <row r="1849" spans="17:17" ht="14.5">
      <c r="Q1849" s="120" t="str">
        <f>IF(OR(P1849="",P1849=0),"",IF(ISERROR(VLOOKUP(P1849+0,Tabell3[[#All],[Næringskode]],1,0)),P1849,""))</f>
        <v/>
      </c>
    </row>
    <row r="1850" spans="17:17" ht="14.5">
      <c r="Q1850" s="120" t="str">
        <f>IF(OR(P1850="",P1850=0),"",IF(ISERROR(VLOOKUP(P1850+0,Tabell3[[#All],[Næringskode]],1,0)),P1850,""))</f>
        <v/>
      </c>
    </row>
    <row r="1851" spans="17:17" ht="14.5">
      <c r="Q1851" s="120" t="str">
        <f>IF(OR(P1851="",P1851=0),"",IF(ISERROR(VLOOKUP(P1851+0,Tabell3[[#All],[Næringskode]],1,0)),P1851,""))</f>
        <v/>
      </c>
    </row>
    <row r="1852" spans="17:17" ht="14.5">
      <c r="Q1852" s="120" t="str">
        <f>IF(OR(P1852="",P1852=0),"",IF(ISERROR(VLOOKUP(P1852+0,Tabell3[[#All],[Næringskode]],1,0)),P1852,""))</f>
        <v/>
      </c>
    </row>
    <row r="1853" spans="17:17" ht="14.5">
      <c r="Q1853" s="120" t="str">
        <f>IF(OR(P1853="",P1853=0),"",IF(ISERROR(VLOOKUP(P1853+0,Tabell3[[#All],[Næringskode]],1,0)),P1853,""))</f>
        <v/>
      </c>
    </row>
    <row r="1854" spans="17:17" ht="14.5">
      <c r="Q1854" s="120" t="str">
        <f>IF(OR(P1854="",P1854=0),"",IF(ISERROR(VLOOKUP(P1854+0,Tabell3[[#All],[Næringskode]],1,0)),P1854,""))</f>
        <v/>
      </c>
    </row>
    <row r="1855" spans="17:17" ht="14.5">
      <c r="Q1855" s="120" t="str">
        <f>IF(OR(P1855="",P1855=0),"",IF(ISERROR(VLOOKUP(P1855+0,Tabell3[[#All],[Næringskode]],1,0)),P1855,""))</f>
        <v/>
      </c>
    </row>
    <row r="1856" spans="17:17" ht="14.5">
      <c r="Q1856" s="120" t="str">
        <f>IF(OR(P1856="",P1856=0),"",IF(ISERROR(VLOOKUP(P1856+0,Tabell3[[#All],[Næringskode]],1,0)),P1856,""))</f>
        <v/>
      </c>
    </row>
    <row r="1857" spans="17:17" ht="14.5">
      <c r="Q1857" s="120" t="str">
        <f>IF(OR(P1857="",P1857=0),"",IF(ISERROR(VLOOKUP(P1857+0,Tabell3[[#All],[Næringskode]],1,0)),P1857,""))</f>
        <v/>
      </c>
    </row>
    <row r="1858" spans="17:17" ht="14.5">
      <c r="Q1858" s="120" t="str">
        <f>IF(OR(P1858="",P1858=0),"",IF(ISERROR(VLOOKUP(P1858+0,Tabell3[[#All],[Næringskode]],1,0)),P1858,""))</f>
        <v/>
      </c>
    </row>
    <row r="1859" spans="17:17" ht="14.5">
      <c r="Q1859" s="120" t="str">
        <f>IF(OR(P1859="",P1859=0),"",IF(ISERROR(VLOOKUP(P1859+0,Tabell3[[#All],[Næringskode]],1,0)),P1859,""))</f>
        <v/>
      </c>
    </row>
    <row r="1860" spans="17:17" ht="14.5">
      <c r="Q1860" s="120" t="str">
        <f>IF(OR(P1860="",P1860=0),"",IF(ISERROR(VLOOKUP(P1860+0,Tabell3[[#All],[Næringskode]],1,0)),P1860,""))</f>
        <v/>
      </c>
    </row>
    <row r="1861" spans="17:17" ht="14.5">
      <c r="Q1861" s="120" t="str">
        <f>IF(OR(P1861="",P1861=0),"",IF(ISERROR(VLOOKUP(P1861+0,Tabell3[[#All],[Næringskode]],1,0)),P1861,""))</f>
        <v/>
      </c>
    </row>
    <row r="1862" spans="17:17" ht="14.5">
      <c r="Q1862" s="120" t="str">
        <f>IF(OR(P1862="",P1862=0),"",IF(ISERROR(VLOOKUP(P1862+0,Tabell3[[#All],[Næringskode]],1,0)),P1862,""))</f>
        <v/>
      </c>
    </row>
    <row r="1863" spans="17:17" ht="14.5">
      <c r="Q1863" s="120" t="str">
        <f>IF(OR(P1863="",P1863=0),"",IF(ISERROR(VLOOKUP(P1863+0,Tabell3[[#All],[Næringskode]],1,0)),P1863,""))</f>
        <v/>
      </c>
    </row>
    <row r="1864" spans="17:17" ht="14.5">
      <c r="Q1864" s="120" t="str">
        <f>IF(OR(P1864="",P1864=0),"",IF(ISERROR(VLOOKUP(P1864+0,Tabell3[[#All],[Næringskode]],1,0)),P1864,""))</f>
        <v/>
      </c>
    </row>
    <row r="1865" spans="17:17" ht="14.5">
      <c r="Q1865" s="120" t="str">
        <f>IF(OR(P1865="",P1865=0),"",IF(ISERROR(VLOOKUP(P1865+0,Tabell3[[#All],[Næringskode]],1,0)),P1865,""))</f>
        <v/>
      </c>
    </row>
    <row r="1866" spans="17:17" ht="14.5">
      <c r="Q1866" s="120" t="str">
        <f>IF(OR(P1866="",P1866=0),"",IF(ISERROR(VLOOKUP(P1866+0,Tabell3[[#All],[Næringskode]],1,0)),P1866,""))</f>
        <v/>
      </c>
    </row>
    <row r="1867" spans="17:17" ht="14.5">
      <c r="Q1867" s="120" t="str">
        <f>IF(OR(P1867="",P1867=0),"",IF(ISERROR(VLOOKUP(P1867+0,Tabell3[[#All],[Næringskode]],1,0)),P1867,""))</f>
        <v/>
      </c>
    </row>
    <row r="1868" spans="17:17" ht="14.5">
      <c r="Q1868" s="120" t="str">
        <f>IF(OR(P1868="",P1868=0),"",IF(ISERROR(VLOOKUP(P1868+0,Tabell3[[#All],[Næringskode]],1,0)),P1868,""))</f>
        <v/>
      </c>
    </row>
    <row r="1869" spans="17:17" ht="14.5">
      <c r="Q1869" s="120" t="str">
        <f>IF(OR(P1869="",P1869=0),"",IF(ISERROR(VLOOKUP(P1869+0,Tabell3[[#All],[Næringskode]],1,0)),P1869,""))</f>
        <v/>
      </c>
    </row>
    <row r="1870" spans="17:17" ht="14.5">
      <c r="Q1870" s="120" t="str">
        <f>IF(OR(P1870="",P1870=0),"",IF(ISERROR(VLOOKUP(P1870+0,Tabell3[[#All],[Næringskode]],1,0)),P1870,""))</f>
        <v/>
      </c>
    </row>
    <row r="1871" spans="17:17" ht="14.5">
      <c r="Q1871" s="120" t="str">
        <f>IF(OR(P1871="",P1871=0),"",IF(ISERROR(VLOOKUP(P1871+0,Tabell3[[#All],[Næringskode]],1,0)),P1871,""))</f>
        <v/>
      </c>
    </row>
    <row r="1872" spans="17:17" ht="14.5">
      <c r="Q1872" s="120" t="str">
        <f>IF(OR(P1872="",P1872=0),"",IF(ISERROR(VLOOKUP(P1872+0,Tabell3[[#All],[Næringskode]],1,0)),P1872,""))</f>
        <v/>
      </c>
    </row>
    <row r="1873" spans="17:17" ht="14.5">
      <c r="Q1873" s="120" t="str">
        <f>IF(OR(P1873="",P1873=0),"",IF(ISERROR(VLOOKUP(P1873+0,Tabell3[[#All],[Næringskode]],1,0)),P1873,""))</f>
        <v/>
      </c>
    </row>
    <row r="1874" spans="17:17" ht="14.5">
      <c r="Q1874" s="120" t="str">
        <f>IF(OR(P1874="",P1874=0),"",IF(ISERROR(VLOOKUP(P1874+0,Tabell3[[#All],[Næringskode]],1,0)),P1874,""))</f>
        <v/>
      </c>
    </row>
    <row r="1875" spans="17:17" ht="14.5">
      <c r="Q1875" s="120" t="str">
        <f>IF(OR(P1875="",P1875=0),"",IF(ISERROR(VLOOKUP(P1875+0,Tabell3[[#All],[Næringskode]],1,0)),P1875,""))</f>
        <v/>
      </c>
    </row>
    <row r="1876" spans="17:17" ht="14.5">
      <c r="Q1876" s="120" t="str">
        <f>IF(OR(P1876="",P1876=0),"",IF(ISERROR(VLOOKUP(P1876+0,Tabell3[[#All],[Næringskode]],1,0)),P1876,""))</f>
        <v/>
      </c>
    </row>
    <row r="1877" spans="17:17" ht="14.5">
      <c r="Q1877" s="120" t="str">
        <f>IF(OR(P1877="",P1877=0),"",IF(ISERROR(VLOOKUP(P1877+0,Tabell3[[#All],[Næringskode]],1,0)),P1877,""))</f>
        <v/>
      </c>
    </row>
    <row r="1878" spans="17:17" ht="14.5">
      <c r="Q1878" s="120" t="str">
        <f>IF(OR(P1878="",P1878=0),"",IF(ISERROR(VLOOKUP(P1878+0,Tabell3[[#All],[Næringskode]],1,0)),P1878,""))</f>
        <v/>
      </c>
    </row>
    <row r="1879" spans="17:17" ht="14.5">
      <c r="Q1879" s="120" t="str">
        <f>IF(OR(P1879="",P1879=0),"",IF(ISERROR(VLOOKUP(P1879+0,Tabell3[[#All],[Næringskode]],1,0)),P1879,""))</f>
        <v/>
      </c>
    </row>
    <row r="1880" spans="17:17" ht="14.5">
      <c r="Q1880" s="120" t="str">
        <f>IF(OR(P1880="",P1880=0),"",IF(ISERROR(VLOOKUP(P1880+0,Tabell3[[#All],[Næringskode]],1,0)),P1880,""))</f>
        <v/>
      </c>
    </row>
    <row r="1881" spans="17:17" ht="14.5">
      <c r="Q1881" s="120" t="str">
        <f>IF(OR(P1881="",P1881=0),"",IF(ISERROR(VLOOKUP(P1881+0,Tabell3[[#All],[Næringskode]],1,0)),P1881,""))</f>
        <v/>
      </c>
    </row>
    <row r="1882" spans="17:17" ht="14.5">
      <c r="Q1882" s="120" t="str">
        <f>IF(OR(P1882="",P1882=0),"",IF(ISERROR(VLOOKUP(P1882+0,Tabell3[[#All],[Næringskode]],1,0)),P1882,""))</f>
        <v/>
      </c>
    </row>
    <row r="1883" spans="17:17" ht="14.5">
      <c r="Q1883" s="120" t="str">
        <f>IF(OR(P1883="",P1883=0),"",IF(ISERROR(VLOOKUP(P1883+0,Tabell3[[#All],[Næringskode]],1,0)),P1883,""))</f>
        <v/>
      </c>
    </row>
    <row r="1884" spans="17:17" ht="14.5">
      <c r="Q1884" s="120" t="str">
        <f>IF(OR(P1884="",P1884=0),"",IF(ISERROR(VLOOKUP(P1884+0,Tabell3[[#All],[Næringskode]],1,0)),P1884,""))</f>
        <v/>
      </c>
    </row>
    <row r="1885" spans="17:17" ht="14.5">
      <c r="Q1885" s="120" t="str">
        <f>IF(OR(P1885="",P1885=0),"",IF(ISERROR(VLOOKUP(P1885+0,Tabell3[[#All],[Næringskode]],1,0)),P1885,""))</f>
        <v/>
      </c>
    </row>
    <row r="1886" spans="17:17" ht="14.5">
      <c r="Q1886" s="120" t="str">
        <f>IF(OR(P1886="",P1886=0),"",IF(ISERROR(VLOOKUP(P1886+0,Tabell3[[#All],[Næringskode]],1,0)),P1886,""))</f>
        <v/>
      </c>
    </row>
    <row r="1887" spans="17:17" ht="14.5">
      <c r="Q1887" s="120" t="str">
        <f>IF(OR(P1887="",P1887=0),"",IF(ISERROR(VLOOKUP(P1887+0,Tabell3[[#All],[Næringskode]],1,0)),P1887,""))</f>
        <v/>
      </c>
    </row>
    <row r="1888" spans="17:17" ht="14.5">
      <c r="Q1888" s="120" t="str">
        <f>IF(OR(P1888="",P1888=0),"",IF(ISERROR(VLOOKUP(P1888+0,Tabell3[[#All],[Næringskode]],1,0)),P1888,""))</f>
        <v/>
      </c>
    </row>
    <row r="1889" spans="17:17" ht="14.5">
      <c r="Q1889" s="120" t="str">
        <f>IF(OR(P1889="",P1889=0),"",IF(ISERROR(VLOOKUP(P1889+0,Tabell3[[#All],[Næringskode]],1,0)),P1889,""))</f>
        <v/>
      </c>
    </row>
    <row r="1890" spans="17:17" ht="14.5">
      <c r="Q1890" s="120" t="str">
        <f>IF(OR(P1890="",P1890=0),"",IF(ISERROR(VLOOKUP(P1890+0,Tabell3[[#All],[Næringskode]],1,0)),P1890,""))</f>
        <v/>
      </c>
    </row>
    <row r="1891" spans="17:17" ht="14.5">
      <c r="Q1891" s="120" t="str">
        <f>IF(OR(P1891="",P1891=0),"",IF(ISERROR(VLOOKUP(P1891+0,Tabell3[[#All],[Næringskode]],1,0)),P1891,""))</f>
        <v/>
      </c>
    </row>
    <row r="1892" spans="17:17" ht="14.5">
      <c r="Q1892" s="120" t="str">
        <f>IF(OR(P1892="",P1892=0),"",IF(ISERROR(VLOOKUP(P1892+0,Tabell3[[#All],[Næringskode]],1,0)),P1892,""))</f>
        <v/>
      </c>
    </row>
    <row r="1893" spans="17:17" ht="14.5">
      <c r="Q1893" s="120" t="str">
        <f>IF(OR(P1893="",P1893=0),"",IF(ISERROR(VLOOKUP(P1893+0,Tabell3[[#All],[Næringskode]],1,0)),P1893,""))</f>
        <v/>
      </c>
    </row>
    <row r="1894" spans="17:17" ht="14.5">
      <c r="Q1894" s="120" t="str">
        <f>IF(OR(P1894="",P1894=0),"",IF(ISERROR(VLOOKUP(P1894+0,Tabell3[[#All],[Næringskode]],1,0)),P1894,""))</f>
        <v/>
      </c>
    </row>
    <row r="1895" spans="17:17" ht="14.5">
      <c r="Q1895" s="120" t="str">
        <f>IF(OR(P1895="",P1895=0),"",IF(ISERROR(VLOOKUP(P1895+0,Tabell3[[#All],[Næringskode]],1,0)),P1895,""))</f>
        <v/>
      </c>
    </row>
    <row r="1896" spans="17:17" ht="14.5">
      <c r="Q1896" s="120" t="str">
        <f>IF(OR(P1896="",P1896=0),"",IF(ISERROR(VLOOKUP(P1896+0,Tabell3[[#All],[Næringskode]],1,0)),P1896,""))</f>
        <v/>
      </c>
    </row>
    <row r="1897" spans="17:17" ht="14.5">
      <c r="Q1897" s="120" t="str">
        <f>IF(OR(P1897="",P1897=0),"",IF(ISERROR(VLOOKUP(P1897+0,Tabell3[[#All],[Næringskode]],1,0)),P1897,""))</f>
        <v/>
      </c>
    </row>
    <row r="1898" spans="17:17" ht="14.5">
      <c r="Q1898" s="120" t="str">
        <f>IF(OR(P1898="",P1898=0),"",IF(ISERROR(VLOOKUP(P1898+0,Tabell3[[#All],[Næringskode]],1,0)),P1898,""))</f>
        <v/>
      </c>
    </row>
    <row r="1899" spans="17:17" ht="14.5">
      <c r="Q1899" s="120" t="str">
        <f>IF(OR(P1899="",P1899=0),"",IF(ISERROR(VLOOKUP(P1899+0,Tabell3[[#All],[Næringskode]],1,0)),P1899,""))</f>
        <v/>
      </c>
    </row>
    <row r="1900" spans="17:17" ht="14.5">
      <c r="Q1900" s="120" t="str">
        <f>IF(OR(P1900="",P1900=0),"",IF(ISERROR(VLOOKUP(P1900+0,Tabell3[[#All],[Næringskode]],1,0)),P1900,""))</f>
        <v/>
      </c>
    </row>
    <row r="1901" spans="17:17" ht="14.5">
      <c r="Q1901" s="120" t="str">
        <f>IF(OR(P1901="",P1901=0),"",IF(ISERROR(VLOOKUP(P1901+0,Tabell3[[#All],[Næringskode]],1,0)),P1901,""))</f>
        <v/>
      </c>
    </row>
    <row r="1902" spans="17:17" ht="14.5">
      <c r="Q1902" s="120" t="str">
        <f>IF(OR(P1902="",P1902=0),"",IF(ISERROR(VLOOKUP(P1902+0,Tabell3[[#All],[Næringskode]],1,0)),P1902,""))</f>
        <v/>
      </c>
    </row>
    <row r="1903" spans="17:17" ht="14.5">
      <c r="Q1903" s="120" t="str">
        <f>IF(OR(P1903="",P1903=0),"",IF(ISERROR(VLOOKUP(P1903+0,Tabell3[[#All],[Næringskode]],1,0)),P1903,""))</f>
        <v/>
      </c>
    </row>
    <row r="1904" spans="17:17" ht="14.5">
      <c r="Q1904" s="120" t="str">
        <f>IF(OR(P1904="",P1904=0),"",IF(ISERROR(VLOOKUP(P1904+0,Tabell3[[#All],[Næringskode]],1,0)),P1904,""))</f>
        <v/>
      </c>
    </row>
    <row r="1905" spans="17:17" ht="14.5">
      <c r="Q1905" s="120" t="str">
        <f>IF(OR(P1905="",P1905=0),"",IF(ISERROR(VLOOKUP(P1905+0,Tabell3[[#All],[Næringskode]],1,0)),P1905,""))</f>
        <v/>
      </c>
    </row>
    <row r="1906" spans="17:17" ht="14.5">
      <c r="Q1906" s="120" t="str">
        <f>IF(OR(P1906="",P1906=0),"",IF(ISERROR(VLOOKUP(P1906+0,Tabell3[[#All],[Næringskode]],1,0)),P1906,""))</f>
        <v/>
      </c>
    </row>
    <row r="1907" spans="17:17" ht="14.5">
      <c r="Q1907" s="120" t="str">
        <f>IF(OR(P1907="",P1907=0),"",IF(ISERROR(VLOOKUP(P1907+0,Tabell3[[#All],[Næringskode]],1,0)),P1907,""))</f>
        <v/>
      </c>
    </row>
    <row r="1908" spans="17:17" ht="14.5">
      <c r="Q1908" s="120" t="str">
        <f>IF(OR(P1908="",P1908=0),"",IF(ISERROR(VLOOKUP(P1908+0,Tabell3[[#All],[Næringskode]],1,0)),P1908,""))</f>
        <v/>
      </c>
    </row>
    <row r="1909" spans="17:17" ht="14.5">
      <c r="Q1909" s="120" t="str">
        <f>IF(OR(P1909="",P1909=0),"",IF(ISERROR(VLOOKUP(P1909+0,Tabell3[[#All],[Næringskode]],1,0)),P1909,""))</f>
        <v/>
      </c>
    </row>
    <row r="1910" spans="17:17" ht="14.5">
      <c r="Q1910" s="120" t="str">
        <f>IF(OR(P1910="",P1910=0),"",IF(ISERROR(VLOOKUP(P1910+0,Tabell3[[#All],[Næringskode]],1,0)),P1910,""))</f>
        <v/>
      </c>
    </row>
    <row r="1911" spans="17:17" ht="14.5">
      <c r="Q1911" s="120" t="str">
        <f>IF(OR(P1911="",P1911=0),"",IF(ISERROR(VLOOKUP(P1911+0,Tabell3[[#All],[Næringskode]],1,0)),P1911,""))</f>
        <v/>
      </c>
    </row>
    <row r="1912" spans="17:17" ht="14.5">
      <c r="Q1912" s="120" t="str">
        <f>IF(OR(P1912="",P1912=0),"",IF(ISERROR(VLOOKUP(P1912+0,Tabell3[[#All],[Næringskode]],1,0)),P1912,""))</f>
        <v/>
      </c>
    </row>
    <row r="1913" spans="17:17" ht="14.5">
      <c r="Q1913" s="120" t="str">
        <f>IF(OR(P1913="",P1913=0),"",IF(ISERROR(VLOOKUP(P1913+0,Tabell3[[#All],[Næringskode]],1,0)),P1913,""))</f>
        <v/>
      </c>
    </row>
    <row r="1914" spans="17:17" ht="14.5">
      <c r="Q1914" s="120" t="str">
        <f>IF(OR(P1914="",P1914=0),"",IF(ISERROR(VLOOKUP(P1914+0,Tabell3[[#All],[Næringskode]],1,0)),P1914,""))</f>
        <v/>
      </c>
    </row>
    <row r="1915" spans="17:17" ht="14.5">
      <c r="Q1915" s="120" t="str">
        <f>IF(OR(P1915="",P1915=0),"",IF(ISERROR(VLOOKUP(P1915+0,Tabell3[[#All],[Næringskode]],1,0)),P1915,""))</f>
        <v/>
      </c>
    </row>
    <row r="1916" spans="17:17" ht="14.5">
      <c r="Q1916" s="120" t="str">
        <f>IF(OR(P1916="",P1916=0),"",IF(ISERROR(VLOOKUP(P1916+0,Tabell3[[#All],[Næringskode]],1,0)),P1916,""))</f>
        <v/>
      </c>
    </row>
    <row r="1917" spans="17:17" ht="14.5">
      <c r="Q1917" s="120" t="str">
        <f>IF(OR(P1917="",P1917=0),"",IF(ISERROR(VLOOKUP(P1917+0,Tabell3[[#All],[Næringskode]],1,0)),P1917,""))</f>
        <v/>
      </c>
    </row>
    <row r="1918" spans="17:17" ht="14.5">
      <c r="Q1918" s="120" t="str">
        <f>IF(OR(P1918="",P1918=0),"",IF(ISERROR(VLOOKUP(P1918+0,Tabell3[[#All],[Næringskode]],1,0)),P1918,""))</f>
        <v/>
      </c>
    </row>
    <row r="1919" spans="17:17" ht="14.5">
      <c r="Q1919" s="120" t="str">
        <f>IF(OR(P1919="",P1919=0),"",IF(ISERROR(VLOOKUP(P1919+0,Tabell3[[#All],[Næringskode]],1,0)),P1919,""))</f>
        <v/>
      </c>
    </row>
    <row r="1920" spans="17:17" ht="14.5">
      <c r="Q1920" s="120" t="str">
        <f>IF(OR(P1920="",P1920=0),"",IF(ISERROR(VLOOKUP(P1920+0,Tabell3[[#All],[Næringskode]],1,0)),P1920,""))</f>
        <v/>
      </c>
    </row>
    <row r="1921" spans="17:17" ht="14.5">
      <c r="Q1921" s="120" t="str">
        <f>IF(OR(P1921="",P1921=0),"",IF(ISERROR(VLOOKUP(P1921+0,Tabell3[[#All],[Næringskode]],1,0)),P1921,""))</f>
        <v/>
      </c>
    </row>
    <row r="1922" spans="17:17" ht="14.5">
      <c r="Q1922" s="120" t="str">
        <f>IF(OR(P1922="",P1922=0),"",IF(ISERROR(VLOOKUP(P1922+0,Tabell3[[#All],[Næringskode]],1,0)),P1922,""))</f>
        <v/>
      </c>
    </row>
    <row r="1923" spans="17:17" ht="14.5">
      <c r="Q1923" s="120" t="str">
        <f>IF(OR(P1923="",P1923=0),"",IF(ISERROR(VLOOKUP(P1923+0,Tabell3[[#All],[Næringskode]],1,0)),P1923,""))</f>
        <v/>
      </c>
    </row>
    <row r="1924" spans="17:17" ht="14.5">
      <c r="Q1924" s="120" t="str">
        <f>IF(OR(P1924="",P1924=0),"",IF(ISERROR(VLOOKUP(P1924+0,Tabell3[[#All],[Næringskode]],1,0)),P1924,""))</f>
        <v/>
      </c>
    </row>
    <row r="1925" spans="17:17" ht="14.5">
      <c r="Q1925" s="120" t="str">
        <f>IF(OR(P1925="",P1925=0),"",IF(ISERROR(VLOOKUP(P1925+0,Tabell3[[#All],[Næringskode]],1,0)),P1925,""))</f>
        <v/>
      </c>
    </row>
    <row r="1926" spans="17:17" ht="14.5">
      <c r="Q1926" s="120" t="str">
        <f>IF(OR(P1926="",P1926=0),"",IF(ISERROR(VLOOKUP(P1926+0,Tabell3[[#All],[Næringskode]],1,0)),P1926,""))</f>
        <v/>
      </c>
    </row>
    <row r="1927" spans="17:17" ht="14.5">
      <c r="Q1927" s="120" t="str">
        <f>IF(OR(P1927="",P1927=0),"",IF(ISERROR(VLOOKUP(P1927+0,Tabell3[[#All],[Næringskode]],1,0)),P1927,""))</f>
        <v/>
      </c>
    </row>
    <row r="1928" spans="17:17" ht="14.5">
      <c r="Q1928" s="120" t="str">
        <f>IF(OR(P1928="",P1928=0),"",IF(ISERROR(VLOOKUP(P1928+0,Tabell3[[#All],[Næringskode]],1,0)),P1928,""))</f>
        <v/>
      </c>
    </row>
    <row r="1929" spans="17:17" ht="14.5">
      <c r="Q1929" s="120" t="str">
        <f>IF(OR(P1929="",P1929=0),"",IF(ISERROR(VLOOKUP(P1929+0,Tabell3[[#All],[Næringskode]],1,0)),P1929,""))</f>
        <v/>
      </c>
    </row>
    <row r="1930" spans="17:17" ht="14.5">
      <c r="Q1930" s="120" t="str">
        <f>IF(OR(P1930="",P1930=0),"",IF(ISERROR(VLOOKUP(P1930+0,Tabell3[[#All],[Næringskode]],1,0)),P1930,""))</f>
        <v/>
      </c>
    </row>
    <row r="1931" spans="17:17" ht="14.5">
      <c r="Q1931" s="120" t="str">
        <f>IF(OR(P1931="",P1931=0),"",IF(ISERROR(VLOOKUP(P1931+0,Tabell3[[#All],[Næringskode]],1,0)),P1931,""))</f>
        <v/>
      </c>
    </row>
    <row r="1932" spans="17:17" ht="14.5">
      <c r="Q1932" s="120" t="str">
        <f>IF(OR(P1932="",P1932=0),"",IF(ISERROR(VLOOKUP(P1932+0,Tabell3[[#All],[Næringskode]],1,0)),P1932,""))</f>
        <v/>
      </c>
    </row>
    <row r="1933" spans="17:17" ht="14.5">
      <c r="Q1933" s="120" t="str">
        <f>IF(OR(P1933="",P1933=0),"",IF(ISERROR(VLOOKUP(P1933+0,Tabell3[[#All],[Næringskode]],1,0)),P1933,""))</f>
        <v/>
      </c>
    </row>
    <row r="1934" spans="17:17" ht="14.5">
      <c r="Q1934" s="120" t="str">
        <f>IF(OR(P1934="",P1934=0),"",IF(ISERROR(VLOOKUP(P1934+0,Tabell3[[#All],[Næringskode]],1,0)),P1934,""))</f>
        <v/>
      </c>
    </row>
    <row r="1935" spans="17:17" ht="14.5">
      <c r="Q1935" s="120" t="str">
        <f>IF(OR(P1935="",P1935=0),"",IF(ISERROR(VLOOKUP(P1935+0,Tabell3[[#All],[Næringskode]],1,0)),P1935,""))</f>
        <v/>
      </c>
    </row>
    <row r="1936" spans="17:17" ht="14.5">
      <c r="Q1936" s="120" t="str">
        <f>IF(OR(P1936="",P1936=0),"",IF(ISERROR(VLOOKUP(P1936+0,Tabell3[[#All],[Næringskode]],1,0)),P1936,""))</f>
        <v/>
      </c>
    </row>
    <row r="1937" spans="17:17" ht="14.5">
      <c r="Q1937" s="120" t="str">
        <f>IF(OR(P1937="",P1937=0),"",IF(ISERROR(VLOOKUP(P1937+0,Tabell3[[#All],[Næringskode]],1,0)),P1937,""))</f>
        <v/>
      </c>
    </row>
    <row r="1938" spans="17:17" ht="14.5">
      <c r="Q1938" s="120" t="str">
        <f>IF(OR(P1938="",P1938=0),"",IF(ISERROR(VLOOKUP(P1938+0,Tabell3[[#All],[Næringskode]],1,0)),P1938,""))</f>
        <v/>
      </c>
    </row>
    <row r="1939" spans="17:17" ht="14.5">
      <c r="Q1939" s="120" t="str">
        <f>IF(OR(P1939="",P1939=0),"",IF(ISERROR(VLOOKUP(P1939+0,Tabell3[[#All],[Næringskode]],1,0)),P1939,""))</f>
        <v/>
      </c>
    </row>
    <row r="1940" spans="17:17" ht="14.5">
      <c r="Q1940" s="120" t="str">
        <f>IF(OR(P1940="",P1940=0),"",IF(ISERROR(VLOOKUP(P1940+0,Tabell3[[#All],[Næringskode]],1,0)),P1940,""))</f>
        <v/>
      </c>
    </row>
    <row r="1941" spans="17:17" ht="14.5">
      <c r="Q1941" s="120" t="str">
        <f>IF(OR(P1941="",P1941=0),"",IF(ISERROR(VLOOKUP(P1941+0,Tabell3[[#All],[Næringskode]],1,0)),P1941,""))</f>
        <v/>
      </c>
    </row>
    <row r="1942" spans="17:17" ht="14.5">
      <c r="Q1942" s="120" t="str">
        <f>IF(OR(P1942="",P1942=0),"",IF(ISERROR(VLOOKUP(P1942+0,Tabell3[[#All],[Næringskode]],1,0)),P1942,""))</f>
        <v/>
      </c>
    </row>
    <row r="1943" spans="17:17" ht="14.5">
      <c r="Q1943" s="120" t="str">
        <f>IF(OR(P1943="",P1943=0),"",IF(ISERROR(VLOOKUP(P1943+0,Tabell3[[#All],[Næringskode]],1,0)),P1943,""))</f>
        <v/>
      </c>
    </row>
    <row r="1944" spans="17:17" ht="14.5">
      <c r="Q1944" s="120" t="str">
        <f>IF(OR(P1944="",P1944=0),"",IF(ISERROR(VLOOKUP(P1944+0,Tabell3[[#All],[Næringskode]],1,0)),P1944,""))</f>
        <v/>
      </c>
    </row>
    <row r="1945" spans="17:17" ht="14.5">
      <c r="Q1945" s="120" t="str">
        <f>IF(OR(P1945="",P1945=0),"",IF(ISERROR(VLOOKUP(P1945+0,Tabell3[[#All],[Næringskode]],1,0)),P1945,""))</f>
        <v/>
      </c>
    </row>
    <row r="1946" spans="17:17" ht="14.5">
      <c r="Q1946" s="120" t="str">
        <f>IF(OR(P1946="",P1946=0),"",IF(ISERROR(VLOOKUP(P1946+0,Tabell3[[#All],[Næringskode]],1,0)),P1946,""))</f>
        <v/>
      </c>
    </row>
    <row r="1947" spans="17:17" ht="14.5">
      <c r="Q1947" s="120" t="str">
        <f>IF(OR(P1947="",P1947=0),"",IF(ISERROR(VLOOKUP(P1947+0,Tabell3[[#All],[Næringskode]],1,0)),P1947,""))</f>
        <v/>
      </c>
    </row>
    <row r="1948" spans="17:17" ht="14.5">
      <c r="Q1948" s="120" t="str">
        <f>IF(OR(P1948="",P1948=0),"",IF(ISERROR(VLOOKUP(P1948+0,Tabell3[[#All],[Næringskode]],1,0)),P1948,""))</f>
        <v/>
      </c>
    </row>
    <row r="1949" spans="17:17" ht="14.5">
      <c r="Q1949" s="120" t="str">
        <f>IF(OR(P1949="",P1949=0),"",IF(ISERROR(VLOOKUP(P1949+0,Tabell3[[#All],[Næringskode]],1,0)),P1949,""))</f>
        <v/>
      </c>
    </row>
    <row r="1950" spans="17:17" ht="14.5">
      <c r="Q1950" s="120" t="str">
        <f>IF(OR(P1950="",P1950=0),"",IF(ISERROR(VLOOKUP(P1950+0,Tabell3[[#All],[Næringskode]],1,0)),P1950,""))</f>
        <v/>
      </c>
    </row>
    <row r="1951" spans="17:17" ht="14.5">
      <c r="Q1951" s="120" t="str">
        <f>IF(OR(P1951="",P1951=0),"",IF(ISERROR(VLOOKUP(P1951+0,Tabell3[[#All],[Næringskode]],1,0)),P1951,""))</f>
        <v/>
      </c>
    </row>
    <row r="1952" spans="17:17" ht="14.5">
      <c r="Q1952" s="120" t="str">
        <f>IF(OR(P1952="",P1952=0),"",IF(ISERROR(VLOOKUP(P1952+0,Tabell3[[#All],[Næringskode]],1,0)),P1952,""))</f>
        <v/>
      </c>
    </row>
    <row r="1953" spans="17:17" ht="14.5">
      <c r="Q1953" s="120" t="str">
        <f>IF(OR(P1953="",P1953=0),"",IF(ISERROR(VLOOKUP(P1953+0,Tabell3[[#All],[Næringskode]],1,0)),P1953,""))</f>
        <v/>
      </c>
    </row>
    <row r="1954" spans="17:17" ht="14.5">
      <c r="Q1954" s="120" t="str">
        <f>IF(OR(P1954="",P1954=0),"",IF(ISERROR(VLOOKUP(P1954+0,Tabell3[[#All],[Næringskode]],1,0)),P1954,""))</f>
        <v/>
      </c>
    </row>
    <row r="1955" spans="17:17" ht="14.5">
      <c r="Q1955" s="120" t="str">
        <f>IF(OR(P1955="",P1955=0),"",IF(ISERROR(VLOOKUP(P1955+0,Tabell3[[#All],[Næringskode]],1,0)),P1955,""))</f>
        <v/>
      </c>
    </row>
    <row r="1956" spans="17:17" ht="14.5">
      <c r="Q1956" s="120" t="str">
        <f>IF(OR(P1956="",P1956=0),"",IF(ISERROR(VLOOKUP(P1956+0,Tabell3[[#All],[Næringskode]],1,0)),P1956,""))</f>
        <v/>
      </c>
    </row>
    <row r="1957" spans="17:17" ht="14.5">
      <c r="Q1957" s="120" t="str">
        <f>IF(OR(P1957="",P1957=0),"",IF(ISERROR(VLOOKUP(P1957+0,Tabell3[[#All],[Næringskode]],1,0)),P1957,""))</f>
        <v/>
      </c>
    </row>
    <row r="1958" spans="17:17" ht="14.5">
      <c r="Q1958" s="120" t="str">
        <f>IF(OR(P1958="",P1958=0),"",IF(ISERROR(VLOOKUP(P1958+0,Tabell3[[#All],[Næringskode]],1,0)),P1958,""))</f>
        <v/>
      </c>
    </row>
    <row r="1959" spans="17:17" ht="14.5">
      <c r="Q1959" s="120" t="str">
        <f>IF(OR(P1959="",P1959=0),"",IF(ISERROR(VLOOKUP(P1959+0,Tabell3[[#All],[Næringskode]],1,0)),P1959,""))</f>
        <v/>
      </c>
    </row>
    <row r="1960" spans="17:17" ht="14.5">
      <c r="Q1960" s="120" t="str">
        <f>IF(OR(P1960="",P1960=0),"",IF(ISERROR(VLOOKUP(P1960+0,Tabell3[[#All],[Næringskode]],1,0)),P1960,""))</f>
        <v/>
      </c>
    </row>
    <row r="1961" spans="17:17" ht="14.5">
      <c r="Q1961" s="120" t="str">
        <f>IF(OR(P1961="",P1961=0),"",IF(ISERROR(VLOOKUP(P1961+0,Tabell3[[#All],[Næringskode]],1,0)),P1961,""))</f>
        <v/>
      </c>
    </row>
    <row r="1962" spans="17:17" ht="14.5">
      <c r="Q1962" s="120" t="str">
        <f>IF(OR(P1962="",P1962=0),"",IF(ISERROR(VLOOKUP(P1962+0,Tabell3[[#All],[Næringskode]],1,0)),P1962,""))</f>
        <v/>
      </c>
    </row>
    <row r="1963" spans="17:17" ht="14.5">
      <c r="Q1963" s="120" t="str">
        <f>IF(OR(P1963="",P1963=0),"",IF(ISERROR(VLOOKUP(P1963+0,Tabell3[[#All],[Næringskode]],1,0)),P1963,""))</f>
        <v/>
      </c>
    </row>
    <row r="1964" spans="17:17" ht="14.5">
      <c r="Q1964" s="120" t="str">
        <f>IF(OR(P1964="",P1964=0),"",IF(ISERROR(VLOOKUP(P1964+0,Tabell3[[#All],[Næringskode]],1,0)),P1964,""))</f>
        <v/>
      </c>
    </row>
    <row r="1965" spans="17:17" ht="14.5">
      <c r="Q1965" s="120" t="str">
        <f>IF(OR(P1965="",P1965=0),"",IF(ISERROR(VLOOKUP(P1965+0,Tabell3[[#All],[Næringskode]],1,0)),P1965,""))</f>
        <v/>
      </c>
    </row>
    <row r="1966" spans="17:17" ht="14.5">
      <c r="Q1966" s="120" t="str">
        <f>IF(OR(P1966="",P1966=0),"",IF(ISERROR(VLOOKUP(P1966+0,Tabell3[[#All],[Næringskode]],1,0)),P1966,""))</f>
        <v/>
      </c>
    </row>
    <row r="1967" spans="17:17" ht="14.5">
      <c r="Q1967" s="120" t="str">
        <f>IF(OR(P1967="",P1967=0),"",IF(ISERROR(VLOOKUP(P1967+0,Tabell3[[#All],[Næringskode]],1,0)),P1967,""))</f>
        <v/>
      </c>
    </row>
    <row r="1968" spans="17:17" ht="14.5">
      <c r="Q1968" s="120" t="str">
        <f>IF(OR(P1968="",P1968=0),"",IF(ISERROR(VLOOKUP(P1968+0,Tabell3[[#All],[Næringskode]],1,0)),P1968,""))</f>
        <v/>
      </c>
    </row>
    <row r="1969" spans="17:17" ht="14.5">
      <c r="Q1969" s="120" t="str">
        <f>IF(OR(P1969="",P1969=0),"",IF(ISERROR(VLOOKUP(P1969+0,Tabell3[[#All],[Næringskode]],1,0)),P1969,""))</f>
        <v/>
      </c>
    </row>
    <row r="1970" spans="17:17" ht="14.5">
      <c r="Q1970" s="120" t="str">
        <f>IF(OR(P1970="",P1970=0),"",IF(ISERROR(VLOOKUP(P1970+0,Tabell3[[#All],[Næringskode]],1,0)),P1970,""))</f>
        <v/>
      </c>
    </row>
    <row r="1971" spans="17:17" ht="14.5">
      <c r="Q1971" s="120" t="str">
        <f>IF(OR(P1971="",P1971=0),"",IF(ISERROR(VLOOKUP(P1971+0,Tabell3[[#All],[Næringskode]],1,0)),P1971,""))</f>
        <v/>
      </c>
    </row>
    <row r="1972" spans="17:17" ht="14.5">
      <c r="Q1972" s="120" t="str">
        <f>IF(OR(P1972="",P1972=0),"",IF(ISERROR(VLOOKUP(P1972+0,Tabell3[[#All],[Næringskode]],1,0)),P1972,""))</f>
        <v/>
      </c>
    </row>
    <row r="1973" spans="17:17" ht="14.5">
      <c r="Q1973" s="120" t="str">
        <f>IF(OR(P1973="",P1973=0),"",IF(ISERROR(VLOOKUP(P1973+0,Tabell3[[#All],[Næringskode]],1,0)),P1973,""))</f>
        <v/>
      </c>
    </row>
    <row r="1974" spans="17:17" ht="14.5">
      <c r="Q1974" s="120" t="str">
        <f>IF(OR(P1974="",P1974=0),"",IF(ISERROR(VLOOKUP(P1974+0,Tabell3[[#All],[Næringskode]],1,0)),P1974,""))</f>
        <v/>
      </c>
    </row>
    <row r="1975" spans="17:17" ht="14.5">
      <c r="Q1975" s="120" t="str">
        <f>IF(OR(P1975="",P1975=0),"",IF(ISERROR(VLOOKUP(P1975+0,Tabell3[[#All],[Næringskode]],1,0)),P1975,""))</f>
        <v/>
      </c>
    </row>
    <row r="1976" spans="17:17" ht="14.5">
      <c r="Q1976" s="120" t="str">
        <f>IF(OR(P1976="",P1976=0),"",IF(ISERROR(VLOOKUP(P1976+0,Tabell3[[#All],[Næringskode]],1,0)),P1976,""))</f>
        <v/>
      </c>
    </row>
    <row r="1977" spans="17:17" ht="14.5">
      <c r="Q1977" s="120" t="str">
        <f>IF(OR(P1977="",P1977=0),"",IF(ISERROR(VLOOKUP(P1977+0,Tabell3[[#All],[Næringskode]],1,0)),P1977,""))</f>
        <v/>
      </c>
    </row>
    <row r="1978" spans="17:17" ht="14.5">
      <c r="Q1978" s="120" t="str">
        <f>IF(OR(P1978="",P1978=0),"",IF(ISERROR(VLOOKUP(P1978+0,Tabell3[[#All],[Næringskode]],1,0)),P1978,""))</f>
        <v/>
      </c>
    </row>
    <row r="1979" spans="17:17" ht="14.5">
      <c r="Q1979" s="120" t="str">
        <f>IF(OR(P1979="",P1979=0),"",IF(ISERROR(VLOOKUP(P1979+0,Tabell3[[#All],[Næringskode]],1,0)),P1979,""))</f>
        <v/>
      </c>
    </row>
    <row r="1980" spans="17:17" ht="14.5">
      <c r="Q1980" s="120" t="str">
        <f>IF(OR(P1980="",P1980=0),"",IF(ISERROR(VLOOKUP(P1980+0,Tabell3[[#All],[Næringskode]],1,0)),P1980,""))</f>
        <v/>
      </c>
    </row>
    <row r="1981" spans="17:17" ht="14.5">
      <c r="Q1981" s="120" t="str">
        <f>IF(OR(P1981="",P1981=0),"",IF(ISERROR(VLOOKUP(P1981+0,Tabell3[[#All],[Næringskode]],1,0)),P1981,""))</f>
        <v/>
      </c>
    </row>
    <row r="1982" spans="17:17" ht="14.5">
      <c r="Q1982" s="120" t="str">
        <f>IF(OR(P1982="",P1982=0),"",IF(ISERROR(VLOOKUP(P1982+0,Tabell3[[#All],[Næringskode]],1,0)),P1982,""))</f>
        <v/>
      </c>
    </row>
    <row r="1983" spans="17:17" ht="14.5">
      <c r="Q1983" s="120" t="str">
        <f>IF(OR(P1983="",P1983=0),"",IF(ISERROR(VLOOKUP(P1983+0,Tabell3[[#All],[Næringskode]],1,0)),P1983,""))</f>
        <v/>
      </c>
    </row>
    <row r="1984" spans="17:17" ht="14.5">
      <c r="Q1984" s="120" t="str">
        <f>IF(OR(P1984="",P1984=0),"",IF(ISERROR(VLOOKUP(P1984+0,Tabell3[[#All],[Næringskode]],1,0)),P1984,""))</f>
        <v/>
      </c>
    </row>
    <row r="1985" spans="17:17" ht="14.5">
      <c r="Q1985" s="120" t="str">
        <f>IF(OR(P1985="",P1985=0),"",IF(ISERROR(VLOOKUP(P1985+0,Tabell3[[#All],[Næringskode]],1,0)),P1985,""))</f>
        <v/>
      </c>
    </row>
    <row r="1986" spans="17:17" ht="14.5">
      <c r="Q1986" s="120" t="str">
        <f>IF(OR(P1986="",P1986=0),"",IF(ISERROR(VLOOKUP(P1986+0,Tabell3[[#All],[Næringskode]],1,0)),P1986,""))</f>
        <v/>
      </c>
    </row>
    <row r="1987" spans="17:17" ht="14.5">
      <c r="Q1987" s="120" t="str">
        <f>IF(OR(P1987="",P1987=0),"",IF(ISERROR(VLOOKUP(P1987+0,Tabell3[[#All],[Næringskode]],1,0)),P1987,""))</f>
        <v/>
      </c>
    </row>
    <row r="1988" spans="17:17" ht="14.5">
      <c r="Q1988" s="120" t="str">
        <f>IF(OR(P1988="",P1988=0),"",IF(ISERROR(VLOOKUP(P1988+0,Tabell3[[#All],[Næringskode]],1,0)),P1988,""))</f>
        <v/>
      </c>
    </row>
    <row r="1989" spans="17:17" ht="14.5">
      <c r="Q1989" s="120" t="str">
        <f>IF(OR(P1989="",P1989=0),"",IF(ISERROR(VLOOKUP(P1989+0,Tabell3[[#All],[Næringskode]],1,0)),P1989,""))</f>
        <v/>
      </c>
    </row>
    <row r="1990" spans="17:17" ht="14.5">
      <c r="Q1990" s="120" t="str">
        <f>IF(OR(P1990="",P1990=0),"",IF(ISERROR(VLOOKUP(P1990+0,Tabell3[[#All],[Næringskode]],1,0)),P1990,""))</f>
        <v/>
      </c>
    </row>
    <row r="1991" spans="17:17" ht="14.5">
      <c r="Q1991" s="120" t="str">
        <f>IF(OR(P1991="",P1991=0),"",IF(ISERROR(VLOOKUP(P1991+0,Tabell3[[#All],[Næringskode]],1,0)),P1991,""))</f>
        <v/>
      </c>
    </row>
    <row r="1992" spans="17:17" ht="14.5">
      <c r="Q1992" s="120" t="str">
        <f>IF(OR(P1992="",P1992=0),"",IF(ISERROR(VLOOKUP(P1992+0,Tabell3[[#All],[Næringskode]],1,0)),P1992,""))</f>
        <v/>
      </c>
    </row>
    <row r="1993" spans="17:17" ht="14.5">
      <c r="Q1993" s="120" t="str">
        <f>IF(OR(P1993="",P1993=0),"",IF(ISERROR(VLOOKUP(P1993+0,Tabell3[[#All],[Næringskode]],1,0)),P1993,""))</f>
        <v/>
      </c>
    </row>
    <row r="1994" spans="17:17" ht="14.5">
      <c r="Q1994" s="120" t="str">
        <f>IF(OR(P1994="",P1994=0),"",IF(ISERROR(VLOOKUP(P1994+0,Tabell3[[#All],[Næringskode]],1,0)),P1994,""))</f>
        <v/>
      </c>
    </row>
    <row r="1995" spans="17:17" ht="14.5">
      <c r="Q1995" s="120" t="str">
        <f>IF(OR(P1995="",P1995=0),"",IF(ISERROR(VLOOKUP(P1995+0,Tabell3[[#All],[Næringskode]],1,0)),P1995,""))</f>
        <v/>
      </c>
    </row>
    <row r="1996" spans="17:17" ht="14.5">
      <c r="Q1996" s="120" t="str">
        <f>IF(OR(P1996="",P1996=0),"",IF(ISERROR(VLOOKUP(P1996+0,Tabell3[[#All],[Næringskode]],1,0)),P1996,""))</f>
        <v/>
      </c>
    </row>
    <row r="1997" spans="17:17" ht="14.5">
      <c r="Q1997" s="120" t="str">
        <f>IF(OR(P1997="",P1997=0),"",IF(ISERROR(VLOOKUP(P1997+0,Tabell3[[#All],[Næringskode]],1,0)),P1997,""))</f>
        <v/>
      </c>
    </row>
    <row r="1998" spans="17:17" ht="14.5">
      <c r="Q1998" s="120" t="str">
        <f>IF(OR(P1998="",P1998=0),"",IF(ISERROR(VLOOKUP(P1998+0,Tabell3[[#All],[Næringskode]],1,0)),P1998,""))</f>
        <v/>
      </c>
    </row>
    <row r="1999" spans="17:17" ht="14.5">
      <c r="Q1999" s="120" t="str">
        <f>IF(OR(P1999="",P1999=0),"",IF(ISERROR(VLOOKUP(P1999+0,Tabell3[[#All],[Næringskode]],1,0)),P1999,""))</f>
        <v/>
      </c>
    </row>
    <row r="2000" spans="17:17" ht="14.5">
      <c r="Q2000" s="120" t="str">
        <f>IF(OR(P2000="",P2000=0),"",IF(ISERROR(VLOOKUP(P2000+0,Tabell3[[#All],[Næringskode]],1,0)),P2000,""))</f>
        <v/>
      </c>
    </row>
  </sheetData>
  <sheetProtection algorithmName="SHA-512" hashValue="XwOx9+n3tow5pPwxExXtdMyKEjJiCNaGNC3A0OAqpvt/FQdMGoX8ceeC89D/tCTUoAUXW36qewNBQnkLdLu/tQ==" saltValue="i+a9M/xiZxFh7v6D5h6Umg==" spinCount="100000" sheet="1" objects="1" scenarios="1"/>
  <autoFilter ref="M7:AC2000" xr:uid="{BF82488B-B953-4D10-8419-E13411AD9761}"/>
  <pageMargins left="0.7" right="0.7" top="0.78740157499999996" bottom="0.78740157499999996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A25A3-881E-497B-8938-4C8D39808600}">
  <sheetPr>
    <tabColor theme="2" tint="-0.499984740745262"/>
  </sheetPr>
  <dimension ref="A1:CV1100"/>
  <sheetViews>
    <sheetView workbookViewId="0">
      <selection activeCell="H11" sqref="H11"/>
    </sheetView>
  </sheetViews>
  <sheetFormatPr baseColWidth="10" defaultColWidth="9.1796875" defaultRowHeight="14.5"/>
  <cols>
    <col min="1" max="1" width="5.54296875" customWidth="1"/>
    <col min="2" max="5" width="0" hidden="1" customWidth="1"/>
    <col min="6" max="7" width="21.453125" customWidth="1"/>
    <col min="8" max="8" width="15" style="25" customWidth="1"/>
  </cols>
  <sheetData>
    <row r="1" spans="1:100" ht="17.5">
      <c r="A1" s="5" t="s">
        <v>160</v>
      </c>
      <c r="B1" s="19"/>
      <c r="C1" s="19"/>
      <c r="D1" s="19"/>
      <c r="E1" s="19"/>
      <c r="F1" s="19"/>
      <c r="G1" s="19"/>
      <c r="H1" s="21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</row>
    <row r="2" spans="1:100" hidden="1">
      <c r="A2" s="19"/>
      <c r="B2" s="19"/>
      <c r="C2" s="19"/>
      <c r="D2" s="19"/>
      <c r="E2" s="19"/>
      <c r="F2" s="19"/>
      <c r="G2" s="19"/>
      <c r="H2" s="21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</row>
    <row r="3" spans="1:100" hidden="1">
      <c r="A3" s="19"/>
      <c r="B3" s="19"/>
      <c r="C3" s="19"/>
      <c r="D3" s="19"/>
      <c r="E3" s="19"/>
      <c r="F3" s="19"/>
      <c r="G3" s="19"/>
      <c r="H3" s="21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</row>
    <row r="4" spans="1:100" hidden="1">
      <c r="A4" s="19"/>
      <c r="B4" s="19"/>
      <c r="C4" s="19"/>
      <c r="D4" s="19"/>
      <c r="E4" s="19"/>
      <c r="F4" s="19"/>
      <c r="G4" s="19"/>
      <c r="H4" s="21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</row>
    <row r="5" spans="1:100" hidden="1">
      <c r="A5" s="19"/>
      <c r="B5" s="19"/>
      <c r="C5" s="19"/>
      <c r="D5" s="19"/>
      <c r="E5" s="19"/>
      <c r="F5" s="19"/>
      <c r="G5" s="19"/>
      <c r="H5" s="21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</row>
    <row r="6" spans="1:100">
      <c r="A6" s="19"/>
      <c r="B6" s="19"/>
      <c r="C6" s="19"/>
      <c r="D6" s="19"/>
      <c r="E6" s="19"/>
      <c r="F6" s="19"/>
      <c r="G6" s="19"/>
      <c r="H6" s="15" t="s">
        <v>161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</row>
    <row r="7" spans="1:100">
      <c r="A7" s="19"/>
      <c r="B7" s="19"/>
      <c r="C7" s="19"/>
      <c r="D7" s="19"/>
      <c r="E7" s="19"/>
      <c r="F7" s="19"/>
      <c r="G7" s="19"/>
      <c r="H7" s="13" t="s">
        <v>161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</row>
    <row r="8" spans="1:100">
      <c r="A8" s="19"/>
      <c r="B8" s="19"/>
      <c r="C8" s="19"/>
      <c r="D8" s="19"/>
      <c r="E8" s="19"/>
      <c r="F8" s="20" t="s">
        <v>162</v>
      </c>
      <c r="G8" s="13" t="s">
        <v>162</v>
      </c>
      <c r="H8" s="22">
        <f>+Forside!$A$2</f>
        <v>237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</row>
    <row r="9" spans="1:100">
      <c r="A9" s="19"/>
      <c r="B9" s="19"/>
      <c r="C9" s="19"/>
      <c r="D9" s="19"/>
      <c r="E9" s="19"/>
      <c r="F9" s="20" t="s">
        <v>163</v>
      </c>
      <c r="G9" s="13" t="s">
        <v>163</v>
      </c>
      <c r="H9" s="22">
        <f>+Forside!$C$8</f>
        <v>0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</row>
    <row r="10" spans="1:100">
      <c r="A10" s="19"/>
      <c r="B10" s="19"/>
      <c r="C10" s="19"/>
      <c r="D10" s="19"/>
      <c r="E10" s="19"/>
      <c r="F10" s="20" t="s">
        <v>164</v>
      </c>
      <c r="G10" s="13" t="s">
        <v>164</v>
      </c>
      <c r="H10" s="23">
        <f>+Forside!$D$8</f>
        <v>0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</row>
    <row r="11" spans="1:100">
      <c r="A11" s="19"/>
      <c r="B11" s="19"/>
      <c r="C11" s="19"/>
      <c r="D11" s="19"/>
      <c r="E11" s="19"/>
      <c r="F11" s="20" t="s">
        <v>165</v>
      </c>
      <c r="G11" s="13" t="s">
        <v>165</v>
      </c>
      <c r="H11" s="143">
        <f>IF(Forside!$E$20=0,0,1)</f>
        <v>0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</row>
    <row r="12" spans="1:100">
      <c r="A12" s="19"/>
      <c r="B12" s="19"/>
      <c r="C12" s="19"/>
      <c r="D12" s="19"/>
      <c r="E12" s="19"/>
      <c r="F12" s="20" t="s">
        <v>166</v>
      </c>
      <c r="G12" s="13" t="s">
        <v>166</v>
      </c>
      <c r="H12" s="22" t="str">
        <f>+Forside!$C$1</f>
        <v>KRT-1115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</row>
    <row r="13" spans="1:100">
      <c r="A13" s="19"/>
      <c r="B13" s="19"/>
      <c r="C13" s="19"/>
      <c r="D13" s="19"/>
      <c r="E13" s="19"/>
      <c r="F13" s="20" t="s">
        <v>167</v>
      </c>
      <c r="G13" s="13" t="s">
        <v>167</v>
      </c>
      <c r="H13" s="24" t="str">
        <f>+Forside!$E$13</f>
        <v/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</row>
    <row r="14" spans="1:100">
      <c r="A14" s="19"/>
      <c r="B14" s="19"/>
      <c r="C14" s="19"/>
      <c r="D14" s="19"/>
      <c r="E14" s="19"/>
      <c r="F14" s="20" t="s">
        <v>168</v>
      </c>
      <c r="G14" s="13" t="s">
        <v>168</v>
      </c>
      <c r="H14" s="22" t="s">
        <v>169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</row>
    <row r="15" spans="1:100">
      <c r="A15" s="19"/>
      <c r="B15" s="19"/>
      <c r="C15" s="19"/>
      <c r="D15" s="19"/>
      <c r="E15" s="19"/>
      <c r="F15" s="20" t="s">
        <v>170</v>
      </c>
      <c r="G15" s="13" t="s">
        <v>170</v>
      </c>
      <c r="H15" s="22">
        <v>1</v>
      </c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</row>
    <row r="16" spans="1:100">
      <c r="A16" s="19"/>
      <c r="B16" s="19"/>
      <c r="C16" s="19"/>
      <c r="D16" s="19"/>
      <c r="E16" s="19"/>
      <c r="F16" s="19"/>
      <c r="G16" s="19"/>
      <c r="H16" s="21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</row>
    <row r="17" spans="1:100">
      <c r="A17" s="19"/>
      <c r="B17" s="19"/>
      <c r="C17" s="19"/>
      <c r="D17" s="19"/>
      <c r="E17" s="19"/>
      <c r="F17" s="19"/>
      <c r="G17" s="19"/>
      <c r="H17" s="21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</row>
    <row r="18" spans="1:100">
      <c r="A18" s="19"/>
      <c r="B18" s="19"/>
      <c r="C18" s="19"/>
      <c r="D18" s="19"/>
      <c r="E18" s="19"/>
      <c r="F18" s="19"/>
      <c r="G18" s="19"/>
      <c r="H18" s="21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</row>
    <row r="19" spans="1:100">
      <c r="A19" s="19"/>
      <c r="B19" s="19"/>
      <c r="C19" s="19"/>
      <c r="D19" s="19"/>
      <c r="E19" s="19"/>
      <c r="F19" s="19"/>
      <c r="G19" s="19"/>
      <c r="H19" s="21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</row>
    <row r="20" spans="1:100">
      <c r="A20" s="19"/>
      <c r="B20" s="19"/>
      <c r="C20" s="19"/>
      <c r="D20" s="19"/>
      <c r="E20" s="19"/>
      <c r="F20" s="19"/>
      <c r="G20" s="19"/>
      <c r="H20" s="21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</row>
    <row r="21" spans="1:100">
      <c r="A21" s="19"/>
      <c r="B21" s="19"/>
      <c r="C21" s="19"/>
      <c r="D21" s="19"/>
      <c r="E21" s="19"/>
      <c r="F21" s="19"/>
      <c r="G21" s="19"/>
      <c r="H21" s="21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</row>
    <row r="22" spans="1:100">
      <c r="A22" s="19"/>
      <c r="B22" s="19"/>
      <c r="C22" s="19"/>
      <c r="D22" s="19"/>
      <c r="E22" s="19"/>
      <c r="F22" s="19"/>
      <c r="G22" s="19"/>
      <c r="H22" s="21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</row>
    <row r="23" spans="1:100">
      <c r="A23" s="19"/>
      <c r="B23" s="19"/>
      <c r="C23" s="19"/>
      <c r="D23" s="19"/>
      <c r="E23" s="19"/>
      <c r="F23" s="19"/>
      <c r="G23" s="19"/>
      <c r="H23" s="21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</row>
    <row r="24" spans="1:100">
      <c r="A24" s="19"/>
      <c r="B24" s="19"/>
      <c r="C24" s="19"/>
      <c r="D24" s="19"/>
      <c r="E24" s="19"/>
      <c r="F24" s="19"/>
      <c r="G24" s="19"/>
      <c r="H24" s="21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</row>
    <row r="25" spans="1:100">
      <c r="A25" s="19"/>
      <c r="B25" s="19"/>
      <c r="C25" s="19"/>
      <c r="D25" s="19"/>
      <c r="E25" s="19"/>
      <c r="F25" s="19"/>
      <c r="G25" s="19"/>
      <c r="H25" s="21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</row>
    <row r="26" spans="1:100">
      <c r="A26" s="19"/>
      <c r="B26" s="19"/>
      <c r="C26" s="19"/>
      <c r="D26" s="19"/>
      <c r="E26" s="19"/>
      <c r="F26" s="19"/>
      <c r="G26" s="19"/>
      <c r="H26" s="21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</row>
    <row r="27" spans="1:100">
      <c r="A27" s="19"/>
      <c r="B27" s="19"/>
      <c r="C27" s="19"/>
      <c r="D27" s="19"/>
      <c r="E27" s="19"/>
      <c r="F27" s="19"/>
      <c r="G27" s="19"/>
      <c r="H27" s="21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</row>
    <row r="28" spans="1:100">
      <c r="A28" s="19"/>
      <c r="B28" s="19"/>
      <c r="C28" s="19"/>
      <c r="D28" s="19"/>
      <c r="E28" s="19"/>
      <c r="F28" s="19"/>
      <c r="G28" s="19"/>
      <c r="H28" s="21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</row>
    <row r="29" spans="1:100">
      <c r="A29" s="19"/>
      <c r="B29" s="19"/>
      <c r="C29" s="19"/>
      <c r="D29" s="19"/>
      <c r="E29" s="19"/>
      <c r="F29" s="19"/>
      <c r="G29" s="19"/>
      <c r="H29" s="21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</row>
    <row r="30" spans="1:100">
      <c r="A30" s="19"/>
      <c r="B30" s="19"/>
      <c r="C30" s="19"/>
      <c r="D30" s="19"/>
      <c r="E30" s="19"/>
      <c r="F30" s="19"/>
      <c r="G30" s="19"/>
      <c r="H30" s="21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</row>
    <row r="31" spans="1:100">
      <c r="A31" s="19"/>
      <c r="B31" s="19"/>
      <c r="C31" s="19"/>
      <c r="D31" s="19"/>
      <c r="E31" s="19"/>
      <c r="F31" s="19"/>
      <c r="G31" s="19"/>
      <c r="H31" s="21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</row>
    <row r="32" spans="1:100">
      <c r="A32" s="19"/>
      <c r="B32" s="19"/>
      <c r="C32" s="19"/>
      <c r="D32" s="19"/>
      <c r="E32" s="19"/>
      <c r="F32" s="19"/>
      <c r="G32" s="19"/>
      <c r="H32" s="21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</row>
    <row r="33" spans="1:100">
      <c r="A33" s="19"/>
      <c r="B33" s="19"/>
      <c r="C33" s="19"/>
      <c r="D33" s="19"/>
      <c r="E33" s="19"/>
      <c r="F33" s="19"/>
      <c r="G33" s="19"/>
      <c r="H33" s="21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</row>
    <row r="34" spans="1:100">
      <c r="A34" s="19"/>
      <c r="B34" s="19"/>
      <c r="C34" s="19"/>
      <c r="D34" s="19"/>
      <c r="E34" s="19"/>
      <c r="F34" s="19"/>
      <c r="G34" s="19"/>
      <c r="H34" s="21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</row>
    <row r="35" spans="1:100">
      <c r="A35" s="19"/>
      <c r="B35" s="19"/>
      <c r="C35" s="19"/>
      <c r="D35" s="19"/>
      <c r="E35" s="19"/>
      <c r="F35" s="19"/>
      <c r="G35" s="19"/>
      <c r="H35" s="21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</row>
    <row r="36" spans="1:100">
      <c r="A36" s="19"/>
      <c r="B36" s="19"/>
      <c r="C36" s="19"/>
      <c r="D36" s="19"/>
      <c r="E36" s="19"/>
      <c r="F36" s="19"/>
      <c r="G36" s="19"/>
      <c r="H36" s="21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</row>
    <row r="37" spans="1:100">
      <c r="A37" s="19"/>
      <c r="B37" s="19"/>
      <c r="C37" s="19"/>
      <c r="D37" s="19"/>
      <c r="E37" s="19"/>
      <c r="F37" s="19"/>
      <c r="G37" s="19"/>
      <c r="H37" s="21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</row>
    <row r="38" spans="1:100">
      <c r="A38" s="19"/>
      <c r="B38" s="19"/>
      <c r="C38" s="19"/>
      <c r="D38" s="19"/>
      <c r="E38" s="19"/>
      <c r="F38" s="19"/>
      <c r="G38" s="19"/>
      <c r="H38" s="21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</row>
    <row r="39" spans="1:100">
      <c r="A39" s="19"/>
      <c r="B39" s="19"/>
      <c r="C39" s="19"/>
      <c r="D39" s="19"/>
      <c r="E39" s="19"/>
      <c r="F39" s="19"/>
      <c r="G39" s="19"/>
      <c r="H39" s="21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</row>
    <row r="40" spans="1:100">
      <c r="A40" s="19"/>
      <c r="B40" s="19"/>
      <c r="C40" s="19"/>
      <c r="D40" s="19"/>
      <c r="E40" s="19"/>
      <c r="F40" s="19"/>
      <c r="G40" s="19"/>
      <c r="H40" s="21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</row>
    <row r="41" spans="1:100">
      <c r="A41" s="19"/>
      <c r="B41" s="19"/>
      <c r="C41" s="19"/>
      <c r="D41" s="19"/>
      <c r="E41" s="19"/>
      <c r="F41" s="19"/>
      <c r="G41" s="19"/>
      <c r="H41" s="21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</row>
    <row r="42" spans="1:100">
      <c r="A42" s="19"/>
      <c r="B42" s="19"/>
      <c r="C42" s="19"/>
      <c r="D42" s="19"/>
      <c r="E42" s="19"/>
      <c r="F42" s="19"/>
      <c r="G42" s="19"/>
      <c r="H42" s="21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</row>
    <row r="43" spans="1:100">
      <c r="A43" s="19"/>
      <c r="B43" s="19"/>
      <c r="C43" s="19"/>
      <c r="D43" s="19"/>
      <c r="E43" s="19"/>
      <c r="F43" s="19"/>
      <c r="G43" s="19"/>
      <c r="H43" s="21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</row>
    <row r="44" spans="1:100">
      <c r="A44" s="19"/>
      <c r="B44" s="19"/>
      <c r="C44" s="19"/>
      <c r="D44" s="19"/>
      <c r="E44" s="19"/>
      <c r="F44" s="19"/>
      <c r="G44" s="19"/>
      <c r="H44" s="21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</row>
    <row r="45" spans="1:100">
      <c r="A45" s="19"/>
      <c r="B45" s="19"/>
      <c r="C45" s="19"/>
      <c r="D45" s="19"/>
      <c r="E45" s="19"/>
      <c r="F45" s="19"/>
      <c r="G45" s="19"/>
      <c r="H45" s="21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</row>
    <row r="46" spans="1:100">
      <c r="A46" s="19"/>
      <c r="B46" s="19"/>
      <c r="C46" s="19"/>
      <c r="D46" s="19"/>
      <c r="E46" s="19"/>
      <c r="F46" s="19"/>
      <c r="G46" s="19"/>
      <c r="H46" s="21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</row>
    <row r="47" spans="1:100">
      <c r="A47" s="19"/>
      <c r="B47" s="19"/>
      <c r="C47" s="19"/>
      <c r="D47" s="19"/>
      <c r="E47" s="19"/>
      <c r="F47" s="19"/>
      <c r="G47" s="19"/>
      <c r="H47" s="21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</row>
    <row r="48" spans="1:100">
      <c r="A48" s="19"/>
      <c r="B48" s="19"/>
      <c r="C48" s="19"/>
      <c r="D48" s="19"/>
      <c r="E48" s="19"/>
      <c r="F48" s="19"/>
      <c r="G48" s="19"/>
      <c r="H48" s="21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</row>
    <row r="49" spans="1:100">
      <c r="A49" s="19"/>
      <c r="B49" s="19"/>
      <c r="C49" s="19"/>
      <c r="D49" s="19"/>
      <c r="E49" s="19"/>
      <c r="F49" s="19"/>
      <c r="G49" s="19"/>
      <c r="H49" s="21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</row>
    <row r="50" spans="1:100">
      <c r="A50" s="19"/>
      <c r="B50" s="19"/>
      <c r="C50" s="19"/>
      <c r="D50" s="19"/>
      <c r="E50" s="19"/>
      <c r="F50" s="19"/>
      <c r="G50" s="19"/>
      <c r="H50" s="21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</row>
    <row r="51" spans="1:100">
      <c r="A51" s="19"/>
      <c r="B51" s="19"/>
      <c r="C51" s="19"/>
      <c r="D51" s="19"/>
      <c r="E51" s="19"/>
      <c r="F51" s="19"/>
      <c r="G51" s="19"/>
      <c r="H51" s="21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</row>
    <row r="52" spans="1:100">
      <c r="A52" s="19"/>
      <c r="B52" s="19"/>
      <c r="C52" s="19"/>
      <c r="D52" s="19"/>
      <c r="E52" s="19"/>
      <c r="F52" s="19"/>
      <c r="G52" s="19"/>
      <c r="H52" s="21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</row>
    <row r="53" spans="1:100">
      <c r="A53" s="19"/>
      <c r="B53" s="19"/>
      <c r="C53" s="19"/>
      <c r="D53" s="19"/>
      <c r="E53" s="19"/>
      <c r="F53" s="19"/>
      <c r="G53" s="19"/>
      <c r="H53" s="21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</row>
    <row r="54" spans="1:100">
      <c r="A54" s="19"/>
      <c r="B54" s="19"/>
      <c r="C54" s="19"/>
      <c r="D54" s="19"/>
      <c r="E54" s="19"/>
      <c r="F54" s="19"/>
      <c r="G54" s="19"/>
      <c r="H54" s="21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</row>
    <row r="55" spans="1:100">
      <c r="A55" s="19"/>
      <c r="B55" s="19"/>
      <c r="C55" s="19"/>
      <c r="D55" s="19"/>
      <c r="E55" s="19"/>
      <c r="F55" s="19"/>
      <c r="G55" s="19"/>
      <c r="H55" s="21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</row>
    <row r="56" spans="1:100">
      <c r="A56" s="19"/>
      <c r="B56" s="19"/>
      <c r="C56" s="19"/>
      <c r="D56" s="19"/>
      <c r="E56" s="19"/>
      <c r="F56" s="19"/>
      <c r="G56" s="19"/>
      <c r="H56" s="21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</row>
    <row r="57" spans="1:100">
      <c r="A57" s="19"/>
      <c r="B57" s="19"/>
      <c r="C57" s="19"/>
      <c r="D57" s="19"/>
      <c r="E57" s="19"/>
      <c r="F57" s="19"/>
      <c r="G57" s="19"/>
      <c r="H57" s="21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</row>
    <row r="58" spans="1:100">
      <c r="A58" s="19"/>
      <c r="B58" s="19"/>
      <c r="C58" s="19"/>
      <c r="D58" s="19"/>
      <c r="E58" s="19"/>
      <c r="F58" s="19"/>
      <c r="G58" s="19"/>
      <c r="H58" s="21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</row>
    <row r="59" spans="1:100">
      <c r="A59" s="19"/>
      <c r="B59" s="19"/>
      <c r="C59" s="19"/>
      <c r="D59" s="19"/>
      <c r="E59" s="19"/>
      <c r="F59" s="19"/>
      <c r="G59" s="19"/>
      <c r="H59" s="21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</row>
    <row r="60" spans="1:100">
      <c r="A60" s="19"/>
      <c r="B60" s="19"/>
      <c r="C60" s="19"/>
      <c r="D60" s="19"/>
      <c r="E60" s="19"/>
      <c r="F60" s="19"/>
      <c r="G60" s="19"/>
      <c r="H60" s="21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</row>
    <row r="61" spans="1:100">
      <c r="A61" s="19"/>
      <c r="B61" s="19"/>
      <c r="C61" s="19"/>
      <c r="D61" s="19"/>
      <c r="E61" s="19"/>
      <c r="F61" s="19"/>
      <c r="G61" s="19"/>
      <c r="H61" s="21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</row>
    <row r="62" spans="1:100">
      <c r="A62" s="19"/>
      <c r="B62" s="19"/>
      <c r="C62" s="19"/>
      <c r="D62" s="19"/>
      <c r="E62" s="19"/>
      <c r="F62" s="19"/>
      <c r="G62" s="19"/>
      <c r="H62" s="21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</row>
    <row r="63" spans="1:100">
      <c r="A63" s="19"/>
      <c r="B63" s="19"/>
      <c r="C63" s="19"/>
      <c r="D63" s="19"/>
      <c r="E63" s="19"/>
      <c r="F63" s="19"/>
      <c r="G63" s="19"/>
      <c r="H63" s="21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</row>
    <row r="64" spans="1:100">
      <c r="A64" s="19"/>
      <c r="B64" s="19"/>
      <c r="C64" s="19"/>
      <c r="D64" s="19"/>
      <c r="E64" s="19"/>
      <c r="F64" s="19"/>
      <c r="G64" s="19"/>
      <c r="H64" s="21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</row>
    <row r="65" spans="1:100">
      <c r="A65" s="19"/>
      <c r="B65" s="19"/>
      <c r="C65" s="19"/>
      <c r="D65" s="19"/>
      <c r="E65" s="19"/>
      <c r="F65" s="19"/>
      <c r="G65" s="19"/>
      <c r="H65" s="21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</row>
    <row r="66" spans="1:100">
      <c r="A66" s="19"/>
      <c r="B66" s="19"/>
      <c r="C66" s="19"/>
      <c r="D66" s="19"/>
      <c r="E66" s="19"/>
      <c r="F66" s="19"/>
      <c r="G66" s="19"/>
      <c r="H66" s="21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</row>
    <row r="67" spans="1:100">
      <c r="A67" s="19"/>
      <c r="B67" s="19"/>
      <c r="C67" s="19"/>
      <c r="D67" s="19"/>
      <c r="E67" s="19"/>
      <c r="F67" s="19"/>
      <c r="G67" s="19"/>
      <c r="H67" s="21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</row>
    <row r="68" spans="1:100">
      <c r="A68" s="19"/>
      <c r="B68" s="19"/>
      <c r="C68" s="19"/>
      <c r="D68" s="19"/>
      <c r="E68" s="19"/>
      <c r="F68" s="19"/>
      <c r="G68" s="19"/>
      <c r="H68" s="21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</row>
    <row r="69" spans="1:100">
      <c r="A69" s="19"/>
      <c r="B69" s="19"/>
      <c r="C69" s="19"/>
      <c r="D69" s="19"/>
      <c r="E69" s="19"/>
      <c r="F69" s="19"/>
      <c r="G69" s="19"/>
      <c r="H69" s="21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</row>
    <row r="70" spans="1:100">
      <c r="A70" s="19"/>
      <c r="B70" s="19"/>
      <c r="C70" s="19"/>
      <c r="D70" s="19"/>
      <c r="E70" s="19"/>
      <c r="F70" s="19"/>
      <c r="G70" s="19"/>
      <c r="H70" s="21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</row>
    <row r="71" spans="1:100">
      <c r="A71" s="19"/>
      <c r="B71" s="19"/>
      <c r="C71" s="19"/>
      <c r="D71" s="19"/>
      <c r="E71" s="19"/>
      <c r="F71" s="19"/>
      <c r="G71" s="19"/>
      <c r="H71" s="21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</row>
    <row r="72" spans="1:100">
      <c r="A72" s="19"/>
      <c r="B72" s="19"/>
      <c r="C72" s="19"/>
      <c r="D72" s="19"/>
      <c r="E72" s="19"/>
      <c r="F72" s="19"/>
      <c r="G72" s="19"/>
      <c r="H72" s="21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</row>
    <row r="73" spans="1:100">
      <c r="A73" s="19"/>
      <c r="B73" s="19"/>
      <c r="C73" s="19"/>
      <c r="D73" s="19"/>
      <c r="E73" s="19"/>
      <c r="F73" s="19"/>
      <c r="G73" s="19"/>
      <c r="H73" s="21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</row>
    <row r="74" spans="1:100">
      <c r="A74" s="19"/>
      <c r="B74" s="19"/>
      <c r="C74" s="19"/>
      <c r="D74" s="19"/>
      <c r="E74" s="19"/>
      <c r="F74" s="19"/>
      <c r="G74" s="19"/>
      <c r="H74" s="21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</row>
    <row r="75" spans="1:100">
      <c r="A75" s="19"/>
      <c r="B75" s="19"/>
      <c r="C75" s="19"/>
      <c r="D75" s="19"/>
      <c r="E75" s="19"/>
      <c r="F75" s="19"/>
      <c r="G75" s="19"/>
      <c r="H75" s="21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</row>
    <row r="76" spans="1:100">
      <c r="A76" s="19"/>
      <c r="B76" s="19"/>
      <c r="C76" s="19"/>
      <c r="D76" s="19"/>
      <c r="E76" s="19"/>
      <c r="F76" s="19"/>
      <c r="G76" s="19"/>
      <c r="H76" s="21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</row>
    <row r="77" spans="1:100">
      <c r="A77" s="19"/>
      <c r="B77" s="19"/>
      <c r="C77" s="19"/>
      <c r="D77" s="19"/>
      <c r="E77" s="19"/>
      <c r="F77" s="19"/>
      <c r="G77" s="19"/>
      <c r="H77" s="21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</row>
    <row r="78" spans="1:100">
      <c r="A78" s="19"/>
      <c r="B78" s="19"/>
      <c r="C78" s="19"/>
      <c r="D78" s="19"/>
      <c r="E78" s="19"/>
      <c r="F78" s="19"/>
      <c r="G78" s="19"/>
      <c r="H78" s="21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</row>
    <row r="79" spans="1:100">
      <c r="A79" s="19"/>
      <c r="B79" s="19"/>
      <c r="C79" s="19"/>
      <c r="D79" s="19"/>
      <c r="E79" s="19"/>
      <c r="F79" s="19"/>
      <c r="G79" s="19"/>
      <c r="H79" s="21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</row>
    <row r="80" spans="1:100">
      <c r="A80" s="19"/>
      <c r="B80" s="19"/>
      <c r="C80" s="19"/>
      <c r="D80" s="19"/>
      <c r="E80" s="19"/>
      <c r="F80" s="19"/>
      <c r="G80" s="19"/>
      <c r="H80" s="21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</row>
    <row r="81" spans="1:100">
      <c r="A81" s="19"/>
      <c r="B81" s="19"/>
      <c r="C81" s="19"/>
      <c r="D81" s="19"/>
      <c r="E81" s="19"/>
      <c r="F81" s="19"/>
      <c r="G81" s="19"/>
      <c r="H81" s="21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</row>
    <row r="82" spans="1:100">
      <c r="A82" s="19"/>
      <c r="B82" s="19"/>
      <c r="C82" s="19"/>
      <c r="D82" s="19"/>
      <c r="E82" s="19"/>
      <c r="F82" s="19"/>
      <c r="G82" s="19"/>
      <c r="H82" s="21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</row>
    <row r="83" spans="1:100">
      <c r="A83" s="19"/>
      <c r="B83" s="19"/>
      <c r="C83" s="19"/>
      <c r="D83" s="19"/>
      <c r="E83" s="19"/>
      <c r="F83" s="19"/>
      <c r="G83" s="19"/>
      <c r="H83" s="21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</row>
    <row r="84" spans="1:100">
      <c r="A84" s="19"/>
      <c r="B84" s="19"/>
      <c r="C84" s="19"/>
      <c r="D84" s="19"/>
      <c r="E84" s="19"/>
      <c r="F84" s="19"/>
      <c r="G84" s="19"/>
      <c r="H84" s="21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</row>
    <row r="85" spans="1:100">
      <c r="A85" s="19"/>
      <c r="B85" s="19"/>
      <c r="C85" s="19"/>
      <c r="D85" s="19"/>
      <c r="E85" s="19"/>
      <c r="F85" s="19"/>
      <c r="G85" s="19"/>
      <c r="H85" s="21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</row>
    <row r="86" spans="1:100">
      <c r="A86" s="19"/>
      <c r="B86" s="19"/>
      <c r="C86" s="19"/>
      <c r="D86" s="19"/>
      <c r="E86" s="19"/>
      <c r="F86" s="19"/>
      <c r="G86" s="19"/>
      <c r="H86" s="21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</row>
    <row r="87" spans="1:100">
      <c r="A87" s="19"/>
      <c r="B87" s="19"/>
      <c r="C87" s="19"/>
      <c r="D87" s="19"/>
      <c r="E87" s="19"/>
      <c r="F87" s="19"/>
      <c r="G87" s="19"/>
      <c r="H87" s="21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</row>
    <row r="88" spans="1:100">
      <c r="A88" s="19"/>
      <c r="B88" s="19"/>
      <c r="C88" s="19"/>
      <c r="D88" s="19"/>
      <c r="E88" s="19"/>
      <c r="F88" s="19"/>
      <c r="G88" s="19"/>
      <c r="H88" s="21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</row>
    <row r="89" spans="1:100">
      <c r="A89" s="19"/>
      <c r="B89" s="19"/>
      <c r="C89" s="19"/>
      <c r="D89" s="19"/>
      <c r="E89" s="19"/>
      <c r="F89" s="19"/>
      <c r="G89" s="19"/>
      <c r="H89" s="21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</row>
    <row r="90" spans="1:100">
      <c r="A90" s="19"/>
      <c r="B90" s="19"/>
      <c r="C90" s="19"/>
      <c r="D90" s="19"/>
      <c r="E90" s="19"/>
      <c r="F90" s="19"/>
      <c r="G90" s="19"/>
      <c r="H90" s="21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</row>
    <row r="91" spans="1:100">
      <c r="A91" s="19"/>
      <c r="B91" s="19"/>
      <c r="C91" s="19"/>
      <c r="D91" s="19"/>
      <c r="E91" s="19"/>
      <c r="F91" s="19"/>
      <c r="G91" s="19"/>
      <c r="H91" s="21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</row>
    <row r="92" spans="1:100">
      <c r="A92" s="19"/>
      <c r="B92" s="19"/>
      <c r="C92" s="19"/>
      <c r="D92" s="19"/>
      <c r="E92" s="19"/>
      <c r="F92" s="19"/>
      <c r="G92" s="19"/>
      <c r="H92" s="21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</row>
    <row r="93" spans="1:100">
      <c r="A93" s="19"/>
      <c r="B93" s="19"/>
      <c r="C93" s="19"/>
      <c r="D93" s="19"/>
      <c r="E93" s="19"/>
      <c r="F93" s="19"/>
      <c r="G93" s="19"/>
      <c r="H93" s="21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</row>
    <row r="94" spans="1:100">
      <c r="A94" s="19"/>
      <c r="B94" s="19"/>
      <c r="C94" s="19"/>
      <c r="D94" s="19"/>
      <c r="E94" s="19"/>
      <c r="F94" s="19"/>
      <c r="G94" s="19"/>
      <c r="H94" s="21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</row>
    <row r="95" spans="1:100">
      <c r="A95" s="19"/>
      <c r="B95" s="19"/>
      <c r="C95" s="19"/>
      <c r="D95" s="19"/>
      <c r="E95" s="19"/>
      <c r="F95" s="19"/>
      <c r="G95" s="19"/>
      <c r="H95" s="21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</row>
    <row r="96" spans="1:100">
      <c r="A96" s="19"/>
      <c r="B96" s="19"/>
      <c r="C96" s="19"/>
      <c r="D96" s="19"/>
      <c r="E96" s="19"/>
      <c r="F96" s="19"/>
      <c r="G96" s="19"/>
      <c r="H96" s="21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</row>
    <row r="97" spans="1:100">
      <c r="A97" s="19"/>
      <c r="B97" s="19"/>
      <c r="C97" s="19"/>
      <c r="D97" s="19"/>
      <c r="E97" s="19"/>
      <c r="F97" s="19"/>
      <c r="G97" s="19"/>
      <c r="H97" s="21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</row>
    <row r="98" spans="1:100">
      <c r="A98" s="19"/>
      <c r="B98" s="19"/>
      <c r="C98" s="19"/>
      <c r="D98" s="19"/>
      <c r="E98" s="19"/>
      <c r="F98" s="19"/>
      <c r="G98" s="19"/>
      <c r="H98" s="21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</row>
    <row r="99" spans="1:100">
      <c r="A99" s="19"/>
      <c r="B99" s="19"/>
      <c r="C99" s="19"/>
      <c r="D99" s="19"/>
      <c r="E99" s="19"/>
      <c r="F99" s="19"/>
      <c r="G99" s="19"/>
      <c r="H99" s="21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</row>
    <row r="100" spans="1:100">
      <c r="A100" s="19"/>
      <c r="B100" s="19"/>
      <c r="C100" s="19"/>
      <c r="D100" s="19"/>
      <c r="E100" s="19"/>
      <c r="F100" s="19"/>
      <c r="G100" s="19"/>
      <c r="H100" s="21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</row>
    <row r="101" spans="1:100">
      <c r="A101" s="19"/>
      <c r="B101" s="19"/>
      <c r="C101" s="19"/>
      <c r="D101" s="19"/>
      <c r="E101" s="19"/>
      <c r="F101" s="19"/>
      <c r="G101" s="19"/>
      <c r="H101" s="21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</row>
    <row r="102" spans="1:100">
      <c r="A102" s="19"/>
      <c r="B102" s="19"/>
      <c r="C102" s="19"/>
      <c r="D102" s="19"/>
      <c r="E102" s="19"/>
      <c r="F102" s="19"/>
      <c r="G102" s="19"/>
      <c r="H102" s="21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</row>
    <row r="103" spans="1:100">
      <c r="A103" s="19"/>
      <c r="B103" s="19"/>
      <c r="C103" s="19"/>
      <c r="D103" s="19"/>
      <c r="E103" s="19"/>
      <c r="F103" s="19"/>
      <c r="G103" s="19"/>
      <c r="H103" s="21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</row>
    <row r="104" spans="1:100">
      <c r="A104" s="19"/>
      <c r="B104" s="19"/>
      <c r="C104" s="19"/>
      <c r="D104" s="19"/>
      <c r="E104" s="19"/>
      <c r="F104" s="19"/>
      <c r="G104" s="19"/>
      <c r="H104" s="21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</row>
    <row r="105" spans="1:100">
      <c r="A105" s="19"/>
      <c r="B105" s="19"/>
      <c r="C105" s="19"/>
      <c r="D105" s="19"/>
      <c r="E105" s="19"/>
      <c r="F105" s="19"/>
      <c r="G105" s="19"/>
      <c r="H105" s="21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</row>
    <row r="106" spans="1:100">
      <c r="A106" s="19"/>
      <c r="B106" s="19"/>
      <c r="C106" s="19"/>
      <c r="D106" s="19"/>
      <c r="E106" s="19"/>
      <c r="F106" s="19"/>
      <c r="G106" s="19"/>
      <c r="H106" s="21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</row>
    <row r="107" spans="1:100">
      <c r="A107" s="19"/>
      <c r="B107" s="19"/>
      <c r="C107" s="19"/>
      <c r="D107" s="19"/>
      <c r="E107" s="19"/>
      <c r="F107" s="19"/>
      <c r="G107" s="19"/>
      <c r="H107" s="21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</row>
    <row r="108" spans="1:100">
      <c r="A108" s="19"/>
      <c r="B108" s="19"/>
      <c r="C108" s="19"/>
      <c r="D108" s="19"/>
      <c r="E108" s="19"/>
      <c r="F108" s="19"/>
      <c r="G108" s="19"/>
      <c r="H108" s="21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</row>
    <row r="109" spans="1:100">
      <c r="A109" s="19"/>
      <c r="B109" s="19"/>
      <c r="C109" s="19"/>
      <c r="D109" s="19"/>
      <c r="E109" s="19"/>
      <c r="F109" s="19"/>
      <c r="G109" s="19"/>
      <c r="H109" s="21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</row>
    <row r="110" spans="1:100">
      <c r="A110" s="19"/>
      <c r="B110" s="19"/>
      <c r="C110" s="19"/>
      <c r="D110" s="19"/>
      <c r="E110" s="19"/>
      <c r="F110" s="19"/>
      <c r="G110" s="19"/>
      <c r="H110" s="21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</row>
    <row r="111" spans="1:100">
      <c r="A111" s="19"/>
      <c r="B111" s="19"/>
      <c r="C111" s="19"/>
      <c r="D111" s="19"/>
      <c r="E111" s="19"/>
      <c r="F111" s="19"/>
      <c r="G111" s="19"/>
      <c r="H111" s="21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</row>
    <row r="112" spans="1:100">
      <c r="A112" s="19"/>
      <c r="B112" s="19"/>
      <c r="C112" s="19"/>
      <c r="D112" s="19"/>
      <c r="E112" s="19"/>
      <c r="F112" s="19"/>
      <c r="G112" s="19"/>
      <c r="H112" s="21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</row>
    <row r="113" spans="1:100">
      <c r="A113" s="19"/>
      <c r="B113" s="19"/>
      <c r="C113" s="19"/>
      <c r="D113" s="19"/>
      <c r="E113" s="19"/>
      <c r="F113" s="19"/>
      <c r="G113" s="19"/>
      <c r="H113" s="21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</row>
    <row r="114" spans="1:100">
      <c r="A114" s="19"/>
      <c r="B114" s="19"/>
      <c r="C114" s="19"/>
      <c r="D114" s="19"/>
      <c r="E114" s="19"/>
      <c r="F114" s="19"/>
      <c r="G114" s="19"/>
      <c r="H114" s="21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</row>
    <row r="115" spans="1:100">
      <c r="A115" s="19"/>
      <c r="B115" s="19"/>
      <c r="C115" s="19"/>
      <c r="D115" s="19"/>
      <c r="E115" s="19"/>
      <c r="F115" s="19"/>
      <c r="G115" s="19"/>
      <c r="H115" s="21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</row>
    <row r="116" spans="1:100">
      <c r="A116" s="19"/>
      <c r="B116" s="19"/>
      <c r="C116" s="19"/>
      <c r="D116" s="19"/>
      <c r="E116" s="19"/>
      <c r="F116" s="19"/>
      <c r="G116" s="19"/>
      <c r="H116" s="21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</row>
    <row r="117" spans="1:100">
      <c r="A117" s="19"/>
      <c r="B117" s="19"/>
      <c r="C117" s="19"/>
      <c r="D117" s="19"/>
      <c r="E117" s="19"/>
      <c r="F117" s="19"/>
      <c r="G117" s="19"/>
      <c r="H117" s="21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</row>
    <row r="118" spans="1:100">
      <c r="A118" s="19"/>
      <c r="B118" s="19"/>
      <c r="C118" s="19"/>
      <c r="D118" s="19"/>
      <c r="E118" s="19"/>
      <c r="F118" s="19"/>
      <c r="G118" s="19"/>
      <c r="H118" s="21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</row>
    <row r="119" spans="1:100">
      <c r="A119" s="19"/>
      <c r="B119" s="19"/>
      <c r="C119" s="19"/>
      <c r="D119" s="19"/>
      <c r="E119" s="19"/>
      <c r="F119" s="19"/>
      <c r="G119" s="19"/>
      <c r="H119" s="21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</row>
    <row r="120" spans="1:100">
      <c r="A120" s="19"/>
      <c r="B120" s="19"/>
      <c r="C120" s="19"/>
      <c r="D120" s="19"/>
      <c r="E120" s="19"/>
      <c r="F120" s="19"/>
      <c r="G120" s="19"/>
      <c r="H120" s="21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</row>
    <row r="121" spans="1:100">
      <c r="A121" s="19"/>
      <c r="B121" s="19"/>
      <c r="C121" s="19"/>
      <c r="D121" s="19"/>
      <c r="E121" s="19"/>
      <c r="F121" s="19"/>
      <c r="G121" s="19"/>
      <c r="H121" s="21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</row>
    <row r="122" spans="1:100">
      <c r="A122" s="19"/>
      <c r="B122" s="19"/>
      <c r="C122" s="19"/>
      <c r="D122" s="19"/>
      <c r="E122" s="19"/>
      <c r="F122" s="19"/>
      <c r="G122" s="19"/>
      <c r="H122" s="21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</row>
    <row r="123" spans="1:100">
      <c r="A123" s="19"/>
      <c r="B123" s="19"/>
      <c r="C123" s="19"/>
      <c r="D123" s="19"/>
      <c r="E123" s="19"/>
      <c r="F123" s="19"/>
      <c r="G123" s="19"/>
      <c r="H123" s="21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</row>
    <row r="124" spans="1:100">
      <c r="A124" s="19"/>
      <c r="B124" s="19"/>
      <c r="C124" s="19"/>
      <c r="D124" s="19"/>
      <c r="E124" s="19"/>
      <c r="F124" s="19"/>
      <c r="G124" s="19"/>
      <c r="H124" s="21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</row>
    <row r="125" spans="1:100">
      <c r="A125" s="19"/>
      <c r="B125" s="19"/>
      <c r="C125" s="19"/>
      <c r="D125" s="19"/>
      <c r="E125" s="19"/>
      <c r="F125" s="19"/>
      <c r="G125" s="19"/>
      <c r="H125" s="21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</row>
    <row r="126" spans="1:100">
      <c r="A126" s="19"/>
      <c r="B126" s="19"/>
      <c r="C126" s="19"/>
      <c r="D126" s="19"/>
      <c r="E126" s="19"/>
      <c r="F126" s="19"/>
      <c r="G126" s="19"/>
      <c r="H126" s="21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</row>
    <row r="127" spans="1:100">
      <c r="A127" s="19"/>
      <c r="B127" s="19"/>
      <c r="C127" s="19"/>
      <c r="D127" s="19"/>
      <c r="E127" s="19"/>
      <c r="F127" s="19"/>
      <c r="G127" s="19"/>
      <c r="H127" s="21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</row>
    <row r="128" spans="1:100">
      <c r="A128" s="19"/>
      <c r="B128" s="19"/>
      <c r="C128" s="19"/>
      <c r="D128" s="19"/>
      <c r="E128" s="19"/>
      <c r="F128" s="19"/>
      <c r="G128" s="19"/>
      <c r="H128" s="21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</row>
    <row r="129" spans="1:100">
      <c r="A129" s="19"/>
      <c r="B129" s="19"/>
      <c r="C129" s="19"/>
      <c r="D129" s="19"/>
      <c r="E129" s="19"/>
      <c r="F129" s="19"/>
      <c r="G129" s="19"/>
      <c r="H129" s="21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</row>
    <row r="130" spans="1:100">
      <c r="A130" s="19"/>
      <c r="B130" s="19"/>
      <c r="C130" s="19"/>
      <c r="D130" s="19"/>
      <c r="E130" s="19"/>
      <c r="F130" s="19"/>
      <c r="G130" s="19"/>
      <c r="H130" s="21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</row>
    <row r="131" spans="1:100">
      <c r="A131" s="19"/>
      <c r="B131" s="19"/>
      <c r="C131" s="19"/>
      <c r="D131" s="19"/>
      <c r="E131" s="19"/>
      <c r="F131" s="19"/>
      <c r="G131" s="19"/>
      <c r="H131" s="21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</row>
    <row r="132" spans="1:100">
      <c r="A132" s="19"/>
      <c r="B132" s="19"/>
      <c r="C132" s="19"/>
      <c r="D132" s="19"/>
      <c r="E132" s="19"/>
      <c r="F132" s="19"/>
      <c r="G132" s="19"/>
      <c r="H132" s="21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</row>
    <row r="133" spans="1:100">
      <c r="A133" s="19"/>
      <c r="B133" s="19"/>
      <c r="C133" s="19"/>
      <c r="D133" s="19"/>
      <c r="E133" s="19"/>
      <c r="F133" s="19"/>
      <c r="G133" s="19"/>
      <c r="H133" s="21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</row>
    <row r="134" spans="1:100">
      <c r="A134" s="19"/>
      <c r="B134" s="19"/>
      <c r="C134" s="19"/>
      <c r="D134" s="19"/>
      <c r="E134" s="19"/>
      <c r="F134" s="19"/>
      <c r="G134" s="19"/>
      <c r="H134" s="21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</row>
    <row r="135" spans="1:100">
      <c r="A135" s="19"/>
      <c r="B135" s="19"/>
      <c r="C135" s="19"/>
      <c r="D135" s="19"/>
      <c r="E135" s="19"/>
      <c r="F135" s="19"/>
      <c r="G135" s="19"/>
      <c r="H135" s="21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</row>
    <row r="136" spans="1:100">
      <c r="A136" s="19"/>
      <c r="B136" s="19"/>
      <c r="C136" s="19"/>
      <c r="D136" s="19"/>
      <c r="E136" s="19"/>
      <c r="F136" s="19"/>
      <c r="G136" s="19"/>
      <c r="H136" s="21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</row>
    <row r="137" spans="1:100">
      <c r="A137" s="19"/>
      <c r="B137" s="19"/>
      <c r="C137" s="19"/>
      <c r="D137" s="19"/>
      <c r="E137" s="19"/>
      <c r="F137" s="19"/>
      <c r="G137" s="19"/>
      <c r="H137" s="21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</row>
    <row r="138" spans="1:100">
      <c r="A138" s="19"/>
      <c r="B138" s="19"/>
      <c r="C138" s="19"/>
      <c r="D138" s="19"/>
      <c r="E138" s="19"/>
      <c r="F138" s="19"/>
      <c r="G138" s="19"/>
      <c r="H138" s="21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</row>
    <row r="139" spans="1:100">
      <c r="A139" s="19"/>
      <c r="B139" s="19"/>
      <c r="C139" s="19"/>
      <c r="D139" s="19"/>
      <c r="E139" s="19"/>
      <c r="F139" s="19"/>
      <c r="G139" s="19"/>
      <c r="H139" s="21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</row>
    <row r="140" spans="1:100">
      <c r="A140" s="19"/>
      <c r="B140" s="19"/>
      <c r="C140" s="19"/>
      <c r="D140" s="19"/>
      <c r="E140" s="19"/>
      <c r="F140" s="19"/>
      <c r="G140" s="19"/>
      <c r="H140" s="21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</row>
    <row r="141" spans="1:100">
      <c r="A141" s="19"/>
      <c r="B141" s="19"/>
      <c r="C141" s="19"/>
      <c r="D141" s="19"/>
      <c r="E141" s="19"/>
      <c r="F141" s="19"/>
      <c r="G141" s="19"/>
      <c r="H141" s="21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</row>
    <row r="142" spans="1:100">
      <c r="A142" s="19"/>
      <c r="B142" s="19"/>
      <c r="C142" s="19"/>
      <c r="D142" s="19"/>
      <c r="E142" s="19"/>
      <c r="F142" s="19"/>
      <c r="G142" s="19"/>
      <c r="H142" s="21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</row>
    <row r="143" spans="1:100">
      <c r="A143" s="19"/>
      <c r="B143" s="19"/>
      <c r="C143" s="19"/>
      <c r="D143" s="19"/>
      <c r="E143" s="19"/>
      <c r="F143" s="19"/>
      <c r="G143" s="19"/>
      <c r="H143" s="21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</row>
    <row r="144" spans="1:100">
      <c r="A144" s="19"/>
      <c r="B144" s="19"/>
      <c r="C144" s="19"/>
      <c r="D144" s="19"/>
      <c r="E144" s="19"/>
      <c r="F144" s="19"/>
      <c r="G144" s="19"/>
      <c r="H144" s="21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</row>
    <row r="145" spans="1:100">
      <c r="A145" s="19"/>
      <c r="B145" s="19"/>
      <c r="C145" s="19"/>
      <c r="D145" s="19"/>
      <c r="E145" s="19"/>
      <c r="F145" s="19"/>
      <c r="G145" s="19"/>
      <c r="H145" s="21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</row>
    <row r="146" spans="1:100">
      <c r="A146" s="19"/>
      <c r="B146" s="19"/>
      <c r="C146" s="19"/>
      <c r="D146" s="19"/>
      <c r="E146" s="19"/>
      <c r="F146" s="19"/>
      <c r="G146" s="19"/>
      <c r="H146" s="21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</row>
    <row r="147" spans="1:100">
      <c r="A147" s="19"/>
      <c r="B147" s="19"/>
      <c r="C147" s="19"/>
      <c r="D147" s="19"/>
      <c r="E147" s="19"/>
      <c r="F147" s="19"/>
      <c r="G147" s="19"/>
      <c r="H147" s="21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</row>
    <row r="148" spans="1:100">
      <c r="A148" s="19"/>
      <c r="B148" s="19"/>
      <c r="C148" s="19"/>
      <c r="D148" s="19"/>
      <c r="E148" s="19"/>
      <c r="F148" s="19"/>
      <c r="G148" s="19"/>
      <c r="H148" s="21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</row>
    <row r="149" spans="1:100">
      <c r="A149" s="19"/>
      <c r="B149" s="19"/>
      <c r="C149" s="19"/>
      <c r="D149" s="19"/>
      <c r="E149" s="19"/>
      <c r="F149" s="19"/>
      <c r="G149" s="19"/>
      <c r="H149" s="21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</row>
    <row r="150" spans="1:100">
      <c r="A150" s="19"/>
      <c r="B150" s="19"/>
      <c r="C150" s="19"/>
      <c r="D150" s="19"/>
      <c r="E150" s="19"/>
      <c r="F150" s="19"/>
      <c r="G150" s="19"/>
      <c r="H150" s="21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</row>
    <row r="151" spans="1:100">
      <c r="A151" s="19"/>
      <c r="B151" s="19"/>
      <c r="C151" s="19"/>
      <c r="D151" s="19"/>
      <c r="E151" s="19"/>
      <c r="F151" s="19"/>
      <c r="G151" s="19"/>
      <c r="H151" s="21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</row>
    <row r="152" spans="1:100">
      <c r="A152" s="19"/>
      <c r="B152" s="19"/>
      <c r="C152" s="19"/>
      <c r="D152" s="19"/>
      <c r="E152" s="19"/>
      <c r="F152" s="19"/>
      <c r="G152" s="19"/>
      <c r="H152" s="21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</row>
    <row r="153" spans="1:100">
      <c r="A153" s="19"/>
      <c r="B153" s="19"/>
      <c r="C153" s="19"/>
      <c r="D153" s="19"/>
      <c r="E153" s="19"/>
      <c r="F153" s="19"/>
      <c r="G153" s="19"/>
      <c r="H153" s="21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</row>
    <row r="154" spans="1:100">
      <c r="A154" s="19"/>
      <c r="B154" s="19"/>
      <c r="C154" s="19"/>
      <c r="D154" s="19"/>
      <c r="E154" s="19"/>
      <c r="F154" s="19"/>
      <c r="G154" s="19"/>
      <c r="H154" s="21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</row>
    <row r="155" spans="1:100">
      <c r="A155" s="19"/>
      <c r="B155" s="19"/>
      <c r="C155" s="19"/>
      <c r="D155" s="19"/>
      <c r="E155" s="19"/>
      <c r="F155" s="19"/>
      <c r="G155" s="19"/>
      <c r="H155" s="21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</row>
    <row r="156" spans="1:100">
      <c r="A156" s="19"/>
      <c r="B156" s="19"/>
      <c r="C156" s="19"/>
      <c r="D156" s="19"/>
      <c r="E156" s="19"/>
      <c r="F156" s="19"/>
      <c r="G156" s="19"/>
      <c r="H156" s="21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</row>
    <row r="157" spans="1:100">
      <c r="A157" s="19"/>
      <c r="B157" s="19"/>
      <c r="C157" s="19"/>
      <c r="D157" s="19"/>
      <c r="E157" s="19"/>
      <c r="F157" s="19"/>
      <c r="G157" s="19"/>
      <c r="H157" s="21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</row>
    <row r="158" spans="1:100">
      <c r="A158" s="19"/>
      <c r="B158" s="19"/>
      <c r="C158" s="19"/>
      <c r="D158" s="19"/>
      <c r="E158" s="19"/>
      <c r="F158" s="19"/>
      <c r="G158" s="19"/>
      <c r="H158" s="21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</row>
    <row r="159" spans="1:100">
      <c r="A159" s="19"/>
      <c r="B159" s="19"/>
      <c r="C159" s="19"/>
      <c r="D159" s="19"/>
      <c r="E159" s="19"/>
      <c r="F159" s="19"/>
      <c r="G159" s="19"/>
      <c r="H159" s="21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</row>
    <row r="160" spans="1:100">
      <c r="A160" s="19"/>
      <c r="B160" s="19"/>
      <c r="C160" s="19"/>
      <c r="D160" s="19"/>
      <c r="E160" s="19"/>
      <c r="F160" s="19"/>
      <c r="G160" s="19"/>
      <c r="H160" s="21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</row>
    <row r="161" spans="1:100">
      <c r="A161" s="19"/>
      <c r="B161" s="19"/>
      <c r="C161" s="19"/>
      <c r="D161" s="19"/>
      <c r="E161" s="19"/>
      <c r="F161" s="19"/>
      <c r="G161" s="19"/>
      <c r="H161" s="21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</row>
    <row r="162" spans="1:100">
      <c r="A162" s="19"/>
      <c r="B162" s="19"/>
      <c r="C162" s="19"/>
      <c r="D162" s="19"/>
      <c r="E162" s="19"/>
      <c r="F162" s="19"/>
      <c r="G162" s="19"/>
      <c r="H162" s="21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</row>
    <row r="163" spans="1:100">
      <c r="A163" s="19"/>
      <c r="B163" s="19"/>
      <c r="C163" s="19"/>
      <c r="D163" s="19"/>
      <c r="E163" s="19"/>
      <c r="F163" s="19"/>
      <c r="G163" s="19"/>
      <c r="H163" s="21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</row>
    <row r="164" spans="1:100">
      <c r="A164" s="19"/>
      <c r="B164" s="19"/>
      <c r="C164" s="19"/>
      <c r="D164" s="19"/>
      <c r="E164" s="19"/>
      <c r="F164" s="19"/>
      <c r="G164" s="19"/>
      <c r="H164" s="21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</row>
    <row r="165" spans="1:100">
      <c r="A165" s="19"/>
      <c r="B165" s="19"/>
      <c r="C165" s="19"/>
      <c r="D165" s="19"/>
      <c r="E165" s="19"/>
      <c r="F165" s="19"/>
      <c r="G165" s="19"/>
      <c r="H165" s="21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</row>
    <row r="166" spans="1:100">
      <c r="A166" s="19"/>
      <c r="B166" s="19"/>
      <c r="C166" s="19"/>
      <c r="D166" s="19"/>
      <c r="E166" s="19"/>
      <c r="F166" s="19"/>
      <c r="G166" s="19"/>
      <c r="H166" s="21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</row>
    <row r="167" spans="1:100">
      <c r="A167" s="19"/>
      <c r="B167" s="19"/>
      <c r="C167" s="19"/>
      <c r="D167" s="19"/>
      <c r="E167" s="19"/>
      <c r="F167" s="19"/>
      <c r="G167" s="19"/>
      <c r="H167" s="21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</row>
    <row r="168" spans="1:100">
      <c r="A168" s="19"/>
      <c r="B168" s="19"/>
      <c r="C168" s="19"/>
      <c r="D168" s="19"/>
      <c r="E168" s="19"/>
      <c r="F168" s="19"/>
      <c r="G168" s="19"/>
      <c r="H168" s="21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</row>
    <row r="169" spans="1:100">
      <c r="A169" s="19"/>
      <c r="B169" s="19"/>
      <c r="C169" s="19"/>
      <c r="D169" s="19"/>
      <c r="E169" s="19"/>
      <c r="F169" s="19"/>
      <c r="G169" s="19"/>
      <c r="H169" s="21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</row>
    <row r="170" spans="1:100">
      <c r="A170" s="19"/>
      <c r="B170" s="19"/>
      <c r="C170" s="19"/>
      <c r="D170" s="19"/>
      <c r="E170" s="19"/>
      <c r="F170" s="19"/>
      <c r="G170" s="19"/>
      <c r="H170" s="21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</row>
    <row r="171" spans="1:100">
      <c r="A171" s="19"/>
      <c r="B171" s="19"/>
      <c r="C171" s="19"/>
      <c r="D171" s="19"/>
      <c r="E171" s="19"/>
      <c r="F171" s="19"/>
      <c r="G171" s="19"/>
      <c r="H171" s="21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</row>
    <row r="172" spans="1:100">
      <c r="A172" s="19"/>
      <c r="B172" s="19"/>
      <c r="C172" s="19"/>
      <c r="D172" s="19"/>
      <c r="E172" s="19"/>
      <c r="F172" s="19"/>
      <c r="G172" s="19"/>
      <c r="H172" s="21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</row>
    <row r="173" spans="1:100">
      <c r="A173" s="19"/>
      <c r="B173" s="19"/>
      <c r="C173" s="19"/>
      <c r="D173" s="19"/>
      <c r="E173" s="19"/>
      <c r="F173" s="19"/>
      <c r="G173" s="19"/>
      <c r="H173" s="21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</row>
    <row r="174" spans="1:100">
      <c r="A174" s="19"/>
      <c r="B174" s="19"/>
      <c r="C174" s="19"/>
      <c r="D174" s="19"/>
      <c r="E174" s="19"/>
      <c r="F174" s="19"/>
      <c r="G174" s="19"/>
      <c r="H174" s="21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</row>
    <row r="175" spans="1:100">
      <c r="A175" s="19"/>
      <c r="B175" s="19"/>
      <c r="C175" s="19"/>
      <c r="D175" s="19"/>
      <c r="E175" s="19"/>
      <c r="F175" s="19"/>
      <c r="G175" s="19"/>
      <c r="H175" s="21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</row>
    <row r="176" spans="1:100">
      <c r="A176" s="19"/>
      <c r="B176" s="19"/>
      <c r="C176" s="19"/>
      <c r="D176" s="19"/>
      <c r="E176" s="19"/>
      <c r="F176" s="19"/>
      <c r="G176" s="19"/>
      <c r="H176" s="21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</row>
    <row r="177" spans="1:100">
      <c r="A177" s="19"/>
      <c r="B177" s="19"/>
      <c r="C177" s="19"/>
      <c r="D177" s="19"/>
      <c r="E177" s="19"/>
      <c r="F177" s="19"/>
      <c r="G177" s="19"/>
      <c r="H177" s="21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</row>
    <row r="178" spans="1:100">
      <c r="A178" s="19"/>
      <c r="B178" s="19"/>
      <c r="C178" s="19"/>
      <c r="D178" s="19"/>
      <c r="E178" s="19"/>
      <c r="F178" s="19"/>
      <c r="G178" s="19"/>
      <c r="H178" s="21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</row>
    <row r="179" spans="1:100">
      <c r="A179" s="19"/>
      <c r="B179" s="19"/>
      <c r="C179" s="19"/>
      <c r="D179" s="19"/>
      <c r="E179" s="19"/>
      <c r="F179" s="19"/>
      <c r="G179" s="19"/>
      <c r="H179" s="21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</row>
    <row r="180" spans="1:100">
      <c r="A180" s="19"/>
      <c r="B180" s="19"/>
      <c r="C180" s="19"/>
      <c r="D180" s="19"/>
      <c r="E180" s="19"/>
      <c r="F180" s="19"/>
      <c r="G180" s="19"/>
      <c r="H180" s="21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</row>
    <row r="181" spans="1:100">
      <c r="A181" s="19"/>
      <c r="B181" s="19"/>
      <c r="C181" s="19"/>
      <c r="D181" s="19"/>
      <c r="E181" s="19"/>
      <c r="F181" s="19"/>
      <c r="G181" s="19"/>
      <c r="H181" s="21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</row>
    <row r="182" spans="1:100">
      <c r="A182" s="19"/>
      <c r="B182" s="19"/>
      <c r="C182" s="19"/>
      <c r="D182" s="19"/>
      <c r="E182" s="19"/>
      <c r="F182" s="19"/>
      <c r="G182" s="19"/>
      <c r="H182" s="21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</row>
    <row r="183" spans="1:100">
      <c r="A183" s="19"/>
      <c r="B183" s="19"/>
      <c r="C183" s="19"/>
      <c r="D183" s="19"/>
      <c r="E183" s="19"/>
      <c r="F183" s="19"/>
      <c r="G183" s="19"/>
      <c r="H183" s="21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</row>
    <row r="184" spans="1:100">
      <c r="A184" s="19"/>
      <c r="B184" s="19"/>
      <c r="C184" s="19"/>
      <c r="D184" s="19"/>
      <c r="E184" s="19"/>
      <c r="F184" s="19"/>
      <c r="G184" s="19"/>
      <c r="H184" s="21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</row>
    <row r="185" spans="1:100">
      <c r="A185" s="19"/>
      <c r="B185" s="19"/>
      <c r="C185" s="19"/>
      <c r="D185" s="19"/>
      <c r="E185" s="19"/>
      <c r="F185" s="19"/>
      <c r="G185" s="19"/>
      <c r="H185" s="21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</row>
    <row r="186" spans="1:100">
      <c r="A186" s="19"/>
      <c r="B186" s="19"/>
      <c r="C186" s="19"/>
      <c r="D186" s="19"/>
      <c r="E186" s="19"/>
      <c r="F186" s="19"/>
      <c r="G186" s="19"/>
      <c r="H186" s="21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</row>
    <row r="187" spans="1:100">
      <c r="A187" s="19"/>
      <c r="B187" s="19"/>
      <c r="C187" s="19"/>
      <c r="D187" s="19"/>
      <c r="E187" s="19"/>
      <c r="F187" s="19"/>
      <c r="G187" s="19"/>
      <c r="H187" s="21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</row>
    <row r="188" spans="1:100">
      <c r="A188" s="19"/>
      <c r="B188" s="19"/>
      <c r="C188" s="19"/>
      <c r="D188" s="19"/>
      <c r="E188" s="19"/>
      <c r="F188" s="19"/>
      <c r="G188" s="19"/>
      <c r="H188" s="21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</row>
    <row r="189" spans="1:100">
      <c r="A189" s="19"/>
      <c r="B189" s="19"/>
      <c r="C189" s="19"/>
      <c r="D189" s="19"/>
      <c r="E189" s="19"/>
      <c r="F189" s="19"/>
      <c r="G189" s="19"/>
      <c r="H189" s="21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</row>
    <row r="190" spans="1:100">
      <c r="A190" s="19"/>
      <c r="B190" s="19"/>
      <c r="C190" s="19"/>
      <c r="D190" s="19"/>
      <c r="E190" s="19"/>
      <c r="F190" s="19"/>
      <c r="G190" s="19"/>
      <c r="H190" s="21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</row>
    <row r="191" spans="1:100">
      <c r="A191" s="19"/>
      <c r="B191" s="19"/>
      <c r="C191" s="19"/>
      <c r="D191" s="19"/>
      <c r="E191" s="19"/>
      <c r="F191" s="19"/>
      <c r="G191" s="19"/>
      <c r="H191" s="21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</row>
    <row r="192" spans="1:100">
      <c r="A192" s="19"/>
      <c r="B192" s="19"/>
      <c r="C192" s="19"/>
      <c r="D192" s="19"/>
      <c r="E192" s="19"/>
      <c r="F192" s="19"/>
      <c r="G192" s="19"/>
      <c r="H192" s="21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</row>
    <row r="193" spans="1:100">
      <c r="A193" s="19"/>
      <c r="B193" s="19"/>
      <c r="C193" s="19"/>
      <c r="D193" s="19"/>
      <c r="E193" s="19"/>
      <c r="F193" s="19"/>
      <c r="G193" s="19"/>
      <c r="H193" s="21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</row>
    <row r="194" spans="1:100">
      <c r="A194" s="19"/>
      <c r="B194" s="19"/>
      <c r="C194" s="19"/>
      <c r="D194" s="19"/>
      <c r="E194" s="19"/>
      <c r="F194" s="19"/>
      <c r="G194" s="19"/>
      <c r="H194" s="21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</row>
    <row r="195" spans="1:100">
      <c r="A195" s="19"/>
      <c r="B195" s="19"/>
      <c r="C195" s="19"/>
      <c r="D195" s="19"/>
      <c r="E195" s="19"/>
      <c r="F195" s="19"/>
      <c r="G195" s="19"/>
      <c r="H195" s="21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</row>
    <row r="196" spans="1:100">
      <c r="A196" s="19"/>
      <c r="B196" s="19"/>
      <c r="C196" s="19"/>
      <c r="D196" s="19"/>
      <c r="E196" s="19"/>
      <c r="F196" s="19"/>
      <c r="G196" s="19"/>
      <c r="H196" s="21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</row>
    <row r="197" spans="1:100">
      <c r="A197" s="19"/>
      <c r="B197" s="19"/>
      <c r="C197" s="19"/>
      <c r="D197" s="19"/>
      <c r="E197" s="19"/>
      <c r="F197" s="19"/>
      <c r="G197" s="19"/>
      <c r="H197" s="21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</row>
    <row r="198" spans="1:100">
      <c r="A198" s="19"/>
      <c r="B198" s="19"/>
      <c r="C198" s="19"/>
      <c r="D198" s="19"/>
      <c r="E198" s="19"/>
      <c r="F198" s="19"/>
      <c r="G198" s="19"/>
      <c r="H198" s="21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</row>
    <row r="199" spans="1:100">
      <c r="A199" s="19"/>
      <c r="B199" s="19"/>
      <c r="C199" s="19"/>
      <c r="D199" s="19"/>
      <c r="E199" s="19"/>
      <c r="F199" s="19"/>
      <c r="G199" s="19"/>
      <c r="H199" s="21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</row>
    <row r="200" spans="1:100">
      <c r="A200" s="19"/>
      <c r="B200" s="19"/>
      <c r="C200" s="19"/>
      <c r="D200" s="19"/>
      <c r="E200" s="19"/>
      <c r="F200" s="19"/>
      <c r="G200" s="19"/>
      <c r="H200" s="21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</row>
    <row r="201" spans="1:100">
      <c r="A201" s="19"/>
      <c r="B201" s="19"/>
      <c r="C201" s="19"/>
      <c r="D201" s="19"/>
      <c r="E201" s="19"/>
      <c r="F201" s="19"/>
      <c r="G201" s="19"/>
      <c r="H201" s="21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</row>
    <row r="202" spans="1:100">
      <c r="A202" s="19"/>
      <c r="B202" s="19"/>
      <c r="C202" s="19"/>
      <c r="D202" s="19"/>
      <c r="E202" s="19"/>
      <c r="F202" s="19"/>
      <c r="G202" s="19"/>
      <c r="H202" s="21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</row>
    <row r="203" spans="1:100">
      <c r="A203" s="19"/>
      <c r="B203" s="19"/>
      <c r="C203" s="19"/>
      <c r="D203" s="19"/>
      <c r="E203" s="19"/>
      <c r="F203" s="19"/>
      <c r="G203" s="19"/>
      <c r="H203" s="21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</row>
    <row r="204" spans="1:100">
      <c r="A204" s="19"/>
      <c r="B204" s="19"/>
      <c r="C204" s="19"/>
      <c r="D204" s="19"/>
      <c r="E204" s="19"/>
      <c r="F204" s="19"/>
      <c r="G204" s="19"/>
      <c r="H204" s="21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</row>
    <row r="205" spans="1:100">
      <c r="A205" s="19"/>
      <c r="B205" s="19"/>
      <c r="C205" s="19"/>
      <c r="D205" s="19"/>
      <c r="E205" s="19"/>
      <c r="F205" s="19"/>
      <c r="G205" s="19"/>
      <c r="H205" s="21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</row>
    <row r="206" spans="1:100">
      <c r="A206" s="19"/>
      <c r="B206" s="19"/>
      <c r="C206" s="19"/>
      <c r="D206" s="19"/>
      <c r="E206" s="19"/>
      <c r="F206" s="19"/>
      <c r="G206" s="19"/>
      <c r="H206" s="21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</row>
    <row r="207" spans="1:100">
      <c r="A207" s="19"/>
      <c r="B207" s="19"/>
      <c r="C207" s="19"/>
      <c r="D207" s="19"/>
      <c r="E207" s="19"/>
      <c r="F207" s="19"/>
      <c r="G207" s="19"/>
      <c r="H207" s="21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</row>
    <row r="208" spans="1:100">
      <c r="A208" s="19"/>
      <c r="B208" s="19"/>
      <c r="C208" s="19"/>
      <c r="D208" s="19"/>
      <c r="E208" s="19"/>
      <c r="F208" s="19"/>
      <c r="G208" s="19"/>
      <c r="H208" s="21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</row>
    <row r="209" spans="1:100">
      <c r="A209" s="19"/>
      <c r="B209" s="19"/>
      <c r="C209" s="19"/>
      <c r="D209" s="19"/>
      <c r="E209" s="19"/>
      <c r="F209" s="19"/>
      <c r="G209" s="19"/>
      <c r="H209" s="21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</row>
    <row r="210" spans="1:100">
      <c r="A210" s="19"/>
      <c r="B210" s="19"/>
      <c r="C210" s="19"/>
      <c r="D210" s="19"/>
      <c r="E210" s="19"/>
      <c r="F210" s="19"/>
      <c r="G210" s="19"/>
      <c r="H210" s="21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</row>
    <row r="211" spans="1:100">
      <c r="A211" s="19"/>
      <c r="B211" s="19"/>
      <c r="C211" s="19"/>
      <c r="D211" s="19"/>
      <c r="E211" s="19"/>
      <c r="F211" s="19"/>
      <c r="G211" s="19"/>
      <c r="H211" s="21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</row>
    <row r="212" spans="1:100">
      <c r="A212" s="19"/>
      <c r="B212" s="19"/>
      <c r="C212" s="19"/>
      <c r="D212" s="19"/>
      <c r="E212" s="19"/>
      <c r="F212" s="19"/>
      <c r="G212" s="19"/>
      <c r="H212" s="21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</row>
    <row r="213" spans="1:100">
      <c r="A213" s="19"/>
      <c r="B213" s="19"/>
      <c r="C213" s="19"/>
      <c r="D213" s="19"/>
      <c r="E213" s="19"/>
      <c r="F213" s="19"/>
      <c r="G213" s="19"/>
      <c r="H213" s="21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</row>
    <row r="214" spans="1:100">
      <c r="A214" s="19"/>
      <c r="B214" s="19"/>
      <c r="C214" s="19"/>
      <c r="D214" s="19"/>
      <c r="E214" s="19"/>
      <c r="F214" s="19"/>
      <c r="G214" s="19"/>
      <c r="H214" s="21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</row>
    <row r="215" spans="1:100">
      <c r="A215" s="19"/>
      <c r="B215" s="19"/>
      <c r="C215" s="19"/>
      <c r="D215" s="19"/>
      <c r="E215" s="19"/>
      <c r="F215" s="19"/>
      <c r="G215" s="19"/>
      <c r="H215" s="21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</row>
    <row r="216" spans="1:100">
      <c r="A216" s="19"/>
      <c r="B216" s="19"/>
      <c r="C216" s="19"/>
      <c r="D216" s="19"/>
      <c r="E216" s="19"/>
      <c r="F216" s="19"/>
      <c r="G216" s="19"/>
      <c r="H216" s="21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</row>
    <row r="217" spans="1:100">
      <c r="A217" s="19"/>
      <c r="B217" s="19"/>
      <c r="C217" s="19"/>
      <c r="D217" s="19"/>
      <c r="E217" s="19"/>
      <c r="F217" s="19"/>
      <c r="G217" s="19"/>
      <c r="H217" s="21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</row>
    <row r="218" spans="1:100">
      <c r="A218" s="19"/>
      <c r="B218" s="19"/>
      <c r="C218" s="19"/>
      <c r="D218" s="19"/>
      <c r="E218" s="19"/>
      <c r="F218" s="19"/>
      <c r="G218" s="19"/>
      <c r="H218" s="21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</row>
    <row r="219" spans="1:100">
      <c r="A219" s="19"/>
      <c r="B219" s="19"/>
      <c r="C219" s="19"/>
      <c r="D219" s="19"/>
      <c r="E219" s="19"/>
      <c r="F219" s="19"/>
      <c r="G219" s="19"/>
      <c r="H219" s="21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</row>
    <row r="220" spans="1:100">
      <c r="A220" s="19"/>
      <c r="B220" s="19"/>
      <c r="C220" s="19"/>
      <c r="D220" s="19"/>
      <c r="E220" s="19"/>
      <c r="F220" s="19"/>
      <c r="G220" s="19"/>
      <c r="H220" s="21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</row>
    <row r="221" spans="1:100">
      <c r="A221" s="19"/>
      <c r="B221" s="19"/>
      <c r="C221" s="19"/>
      <c r="D221" s="19"/>
      <c r="E221" s="19"/>
      <c r="F221" s="19"/>
      <c r="G221" s="19"/>
      <c r="H221" s="21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</row>
    <row r="222" spans="1:100">
      <c r="A222" s="19"/>
      <c r="B222" s="19"/>
      <c r="C222" s="19"/>
      <c r="D222" s="19"/>
      <c r="E222" s="19"/>
      <c r="F222" s="19"/>
      <c r="G222" s="19"/>
      <c r="H222" s="21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</row>
    <row r="223" spans="1:100">
      <c r="A223" s="19"/>
      <c r="B223" s="19"/>
      <c r="C223" s="19"/>
      <c r="D223" s="19"/>
      <c r="E223" s="19"/>
      <c r="F223" s="19"/>
      <c r="G223" s="19"/>
      <c r="H223" s="21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</row>
    <row r="224" spans="1:100">
      <c r="A224" s="19"/>
      <c r="B224" s="19"/>
      <c r="C224" s="19"/>
      <c r="D224" s="19"/>
      <c r="E224" s="19"/>
      <c r="F224" s="19"/>
      <c r="G224" s="19"/>
      <c r="H224" s="21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</row>
    <row r="225" spans="1:100">
      <c r="A225" s="19"/>
      <c r="B225" s="19"/>
      <c r="C225" s="19"/>
      <c r="D225" s="19"/>
      <c r="E225" s="19"/>
      <c r="F225" s="19"/>
      <c r="G225" s="19"/>
      <c r="H225" s="21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</row>
    <row r="226" spans="1:100">
      <c r="A226" s="19"/>
      <c r="B226" s="19"/>
      <c r="C226" s="19"/>
      <c r="D226" s="19"/>
      <c r="E226" s="19"/>
      <c r="F226" s="19"/>
      <c r="G226" s="19"/>
      <c r="H226" s="21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</row>
    <row r="227" spans="1:100">
      <c r="A227" s="19"/>
      <c r="B227" s="19"/>
      <c r="C227" s="19"/>
      <c r="D227" s="19"/>
      <c r="E227" s="19"/>
      <c r="F227" s="19"/>
      <c r="G227" s="19"/>
      <c r="H227" s="21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</row>
    <row r="228" spans="1:100">
      <c r="A228" s="19"/>
      <c r="B228" s="19"/>
      <c r="C228" s="19"/>
      <c r="D228" s="19"/>
      <c r="E228" s="19"/>
      <c r="F228" s="19"/>
      <c r="G228" s="19"/>
      <c r="H228" s="21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</row>
    <row r="229" spans="1:100">
      <c r="A229" s="19"/>
      <c r="B229" s="19"/>
      <c r="C229" s="19"/>
      <c r="D229" s="19"/>
      <c r="E229" s="19"/>
      <c r="F229" s="19"/>
      <c r="G229" s="19"/>
      <c r="H229" s="21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</row>
    <row r="230" spans="1:100">
      <c r="A230" s="19"/>
      <c r="B230" s="19"/>
      <c r="C230" s="19"/>
      <c r="D230" s="19"/>
      <c r="E230" s="19"/>
      <c r="F230" s="19"/>
      <c r="G230" s="19"/>
      <c r="H230" s="21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</row>
    <row r="231" spans="1:100">
      <c r="A231" s="19"/>
      <c r="B231" s="19"/>
      <c r="C231" s="19"/>
      <c r="D231" s="19"/>
      <c r="E231" s="19"/>
      <c r="F231" s="19"/>
      <c r="G231" s="19"/>
      <c r="H231" s="21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</row>
    <row r="232" spans="1:100">
      <c r="A232" s="19"/>
      <c r="B232" s="19"/>
      <c r="C232" s="19"/>
      <c r="D232" s="19"/>
      <c r="E232" s="19"/>
      <c r="F232" s="19"/>
      <c r="G232" s="19"/>
      <c r="H232" s="21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</row>
    <row r="233" spans="1:100">
      <c r="A233" s="19"/>
      <c r="B233" s="19"/>
      <c r="C233" s="19"/>
      <c r="D233" s="19"/>
      <c r="E233" s="19"/>
      <c r="F233" s="19"/>
      <c r="G233" s="19"/>
      <c r="H233" s="21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</row>
    <row r="234" spans="1:100">
      <c r="A234" s="19"/>
      <c r="B234" s="19"/>
      <c r="C234" s="19"/>
      <c r="D234" s="19"/>
      <c r="E234" s="19"/>
      <c r="F234" s="19"/>
      <c r="G234" s="19"/>
      <c r="H234" s="21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</row>
    <row r="235" spans="1:100">
      <c r="A235" s="19"/>
      <c r="B235" s="19"/>
      <c r="C235" s="19"/>
      <c r="D235" s="19"/>
      <c r="E235" s="19"/>
      <c r="F235" s="19"/>
      <c r="G235" s="19"/>
      <c r="H235" s="21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</row>
    <row r="236" spans="1:100">
      <c r="A236" s="19"/>
      <c r="B236" s="19"/>
      <c r="C236" s="19"/>
      <c r="D236" s="19"/>
      <c r="E236" s="19"/>
      <c r="F236" s="19"/>
      <c r="G236" s="19"/>
      <c r="H236" s="21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</row>
    <row r="237" spans="1:100">
      <c r="A237" s="19"/>
      <c r="B237" s="19"/>
      <c r="C237" s="19"/>
      <c r="D237" s="19"/>
      <c r="E237" s="19"/>
      <c r="F237" s="19"/>
      <c r="G237" s="19"/>
      <c r="H237" s="21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</row>
    <row r="238" spans="1:100">
      <c r="A238" s="19"/>
      <c r="B238" s="19"/>
      <c r="C238" s="19"/>
      <c r="D238" s="19"/>
      <c r="E238" s="19"/>
      <c r="F238" s="19"/>
      <c r="G238" s="19"/>
      <c r="H238" s="21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</row>
    <row r="239" spans="1:100">
      <c r="A239" s="19"/>
      <c r="B239" s="19"/>
      <c r="C239" s="19"/>
      <c r="D239" s="19"/>
      <c r="E239" s="19"/>
      <c r="F239" s="19"/>
      <c r="G239" s="19"/>
      <c r="H239" s="21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</row>
    <row r="240" spans="1:100">
      <c r="A240" s="19"/>
      <c r="B240" s="19"/>
      <c r="C240" s="19"/>
      <c r="D240" s="19"/>
      <c r="E240" s="19"/>
      <c r="F240" s="19"/>
      <c r="G240" s="19"/>
      <c r="H240" s="21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</row>
    <row r="241" spans="1:100">
      <c r="A241" s="19"/>
      <c r="B241" s="19"/>
      <c r="C241" s="19"/>
      <c r="D241" s="19"/>
      <c r="E241" s="19"/>
      <c r="F241" s="19"/>
      <c r="G241" s="19"/>
      <c r="H241" s="21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</row>
    <row r="242" spans="1:100">
      <c r="A242" s="19"/>
      <c r="B242" s="19"/>
      <c r="C242" s="19"/>
      <c r="D242" s="19"/>
      <c r="E242" s="19"/>
      <c r="F242" s="19"/>
      <c r="G242" s="19"/>
      <c r="H242" s="21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</row>
    <row r="243" spans="1:100">
      <c r="A243" s="19"/>
      <c r="B243" s="19"/>
      <c r="C243" s="19"/>
      <c r="D243" s="19"/>
      <c r="E243" s="19"/>
      <c r="F243" s="19"/>
      <c r="G243" s="19"/>
      <c r="H243" s="21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</row>
    <row r="244" spans="1:100">
      <c r="A244" s="19"/>
      <c r="B244" s="19"/>
      <c r="C244" s="19"/>
      <c r="D244" s="19"/>
      <c r="E244" s="19"/>
      <c r="F244" s="19"/>
      <c r="G244" s="19"/>
      <c r="H244" s="21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</row>
    <row r="245" spans="1:100">
      <c r="A245" s="19"/>
      <c r="B245" s="19"/>
      <c r="C245" s="19"/>
      <c r="D245" s="19"/>
      <c r="E245" s="19"/>
      <c r="F245" s="19"/>
      <c r="G245" s="19"/>
      <c r="H245" s="21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</row>
    <row r="246" spans="1:100">
      <c r="A246" s="19"/>
      <c r="B246" s="19"/>
      <c r="C246" s="19"/>
      <c r="D246" s="19"/>
      <c r="E246" s="19"/>
      <c r="F246" s="19"/>
      <c r="G246" s="19"/>
      <c r="H246" s="21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</row>
    <row r="247" spans="1:100">
      <c r="A247" s="19"/>
      <c r="B247" s="19"/>
      <c r="C247" s="19"/>
      <c r="D247" s="19"/>
      <c r="E247" s="19"/>
      <c r="F247" s="19"/>
      <c r="G247" s="19"/>
      <c r="H247" s="21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</row>
    <row r="248" spans="1:100">
      <c r="A248" s="19"/>
      <c r="B248" s="19"/>
      <c r="C248" s="19"/>
      <c r="D248" s="19"/>
      <c r="E248" s="19"/>
      <c r="F248" s="19"/>
      <c r="G248" s="19"/>
      <c r="H248" s="21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</row>
    <row r="249" spans="1:100">
      <c r="A249" s="19"/>
      <c r="B249" s="19"/>
      <c r="C249" s="19"/>
      <c r="D249" s="19"/>
      <c r="E249" s="19"/>
      <c r="F249" s="19"/>
      <c r="G249" s="19"/>
      <c r="H249" s="21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</row>
    <row r="250" spans="1:100">
      <c r="A250" s="19"/>
      <c r="B250" s="19"/>
      <c r="C250" s="19"/>
      <c r="D250" s="19"/>
      <c r="E250" s="19"/>
      <c r="F250" s="19"/>
      <c r="G250" s="19"/>
      <c r="H250" s="21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</row>
    <row r="251" spans="1:100">
      <c r="A251" s="19"/>
      <c r="B251" s="19"/>
      <c r="C251" s="19"/>
      <c r="D251" s="19"/>
      <c r="E251" s="19"/>
      <c r="F251" s="19"/>
      <c r="G251" s="19"/>
      <c r="H251" s="21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</row>
    <row r="252" spans="1:100">
      <c r="A252" s="19"/>
      <c r="B252" s="19"/>
      <c r="C252" s="19"/>
      <c r="D252" s="19"/>
      <c r="E252" s="19"/>
      <c r="F252" s="19"/>
      <c r="G252" s="19"/>
      <c r="H252" s="21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</row>
    <row r="253" spans="1:100">
      <c r="A253" s="19"/>
      <c r="B253" s="19"/>
      <c r="C253" s="19"/>
      <c r="D253" s="19"/>
      <c r="E253" s="19"/>
      <c r="F253" s="19"/>
      <c r="G253" s="19"/>
      <c r="H253" s="21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</row>
    <row r="254" spans="1:100">
      <c r="A254" s="19"/>
      <c r="B254" s="19"/>
      <c r="C254" s="19"/>
      <c r="D254" s="19"/>
      <c r="E254" s="19"/>
      <c r="F254" s="19"/>
      <c r="G254" s="19"/>
      <c r="H254" s="21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</row>
    <row r="255" spans="1:100">
      <c r="A255" s="19"/>
      <c r="B255" s="19"/>
      <c r="C255" s="19"/>
      <c r="D255" s="19"/>
      <c r="E255" s="19"/>
      <c r="F255" s="19"/>
      <c r="G255" s="19"/>
      <c r="H255" s="21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</row>
    <row r="256" spans="1:100">
      <c r="A256" s="19"/>
      <c r="B256" s="19"/>
      <c r="C256" s="19"/>
      <c r="D256" s="19"/>
      <c r="E256" s="19"/>
      <c r="F256" s="19"/>
      <c r="G256" s="19"/>
      <c r="H256" s="21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</row>
    <row r="257" spans="1:100">
      <c r="A257" s="19"/>
      <c r="B257" s="19"/>
      <c r="C257" s="19"/>
      <c r="D257" s="19"/>
      <c r="E257" s="19"/>
      <c r="F257" s="19"/>
      <c r="G257" s="19"/>
      <c r="H257" s="21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</row>
    <row r="258" spans="1:100">
      <c r="A258" s="19"/>
      <c r="B258" s="19"/>
      <c r="C258" s="19"/>
      <c r="D258" s="19"/>
      <c r="E258" s="19"/>
      <c r="F258" s="19"/>
      <c r="G258" s="19"/>
      <c r="H258" s="21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</row>
    <row r="259" spans="1:100">
      <c r="A259" s="19"/>
      <c r="B259" s="19"/>
      <c r="C259" s="19"/>
      <c r="D259" s="19"/>
      <c r="E259" s="19"/>
      <c r="F259" s="19"/>
      <c r="G259" s="19"/>
      <c r="H259" s="21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</row>
    <row r="260" spans="1:100">
      <c r="A260" s="19"/>
      <c r="B260" s="19"/>
      <c r="C260" s="19"/>
      <c r="D260" s="19"/>
      <c r="E260" s="19"/>
      <c r="F260" s="19"/>
      <c r="G260" s="19"/>
      <c r="H260" s="21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</row>
    <row r="261" spans="1:100">
      <c r="A261" s="19"/>
      <c r="B261" s="19"/>
      <c r="C261" s="19"/>
      <c r="D261" s="19"/>
      <c r="E261" s="19"/>
      <c r="F261" s="19"/>
      <c r="G261" s="19"/>
      <c r="H261" s="21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</row>
    <row r="262" spans="1:100">
      <c r="A262" s="19"/>
      <c r="B262" s="19"/>
      <c r="C262" s="19"/>
      <c r="D262" s="19"/>
      <c r="E262" s="19"/>
      <c r="F262" s="19"/>
      <c r="G262" s="19"/>
      <c r="H262" s="21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</row>
    <row r="263" spans="1:100">
      <c r="A263" s="19"/>
      <c r="B263" s="19"/>
      <c r="C263" s="19"/>
      <c r="D263" s="19"/>
      <c r="E263" s="19"/>
      <c r="F263" s="19"/>
      <c r="G263" s="19"/>
      <c r="H263" s="21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</row>
    <row r="264" spans="1:100">
      <c r="A264" s="19"/>
      <c r="B264" s="19"/>
      <c r="C264" s="19"/>
      <c r="D264" s="19"/>
      <c r="E264" s="19"/>
      <c r="F264" s="19"/>
      <c r="G264" s="19"/>
      <c r="H264" s="21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</row>
    <row r="265" spans="1:100">
      <c r="A265" s="19"/>
      <c r="B265" s="19"/>
      <c r="C265" s="19"/>
      <c r="D265" s="19"/>
      <c r="E265" s="19"/>
      <c r="F265" s="19"/>
      <c r="G265" s="19"/>
      <c r="H265" s="21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</row>
    <row r="266" spans="1:100">
      <c r="A266" s="19"/>
      <c r="B266" s="19"/>
      <c r="C266" s="19"/>
      <c r="D266" s="19"/>
      <c r="E266" s="19"/>
      <c r="F266" s="19"/>
      <c r="G266" s="19"/>
      <c r="H266" s="21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</row>
    <row r="267" spans="1:100">
      <c r="A267" s="19"/>
      <c r="B267" s="19"/>
      <c r="C267" s="19"/>
      <c r="D267" s="19"/>
      <c r="E267" s="19"/>
      <c r="F267" s="19"/>
      <c r="G267" s="19"/>
      <c r="H267" s="21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</row>
    <row r="268" spans="1:100">
      <c r="A268" s="19"/>
      <c r="B268" s="19"/>
      <c r="C268" s="19"/>
      <c r="D268" s="19"/>
      <c r="E268" s="19"/>
      <c r="F268" s="19"/>
      <c r="G268" s="19"/>
      <c r="H268" s="21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</row>
    <row r="269" spans="1:100">
      <c r="A269" s="19"/>
      <c r="B269" s="19"/>
      <c r="C269" s="19"/>
      <c r="D269" s="19"/>
      <c r="E269" s="19"/>
      <c r="F269" s="19"/>
      <c r="G269" s="19"/>
      <c r="H269" s="21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</row>
    <row r="270" spans="1:100">
      <c r="A270" s="19"/>
      <c r="B270" s="19"/>
      <c r="C270" s="19"/>
      <c r="D270" s="19"/>
      <c r="E270" s="19"/>
      <c r="F270" s="19"/>
      <c r="G270" s="19"/>
      <c r="H270" s="21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</row>
    <row r="271" spans="1:100">
      <c r="A271" s="19"/>
      <c r="B271" s="19"/>
      <c r="C271" s="19"/>
      <c r="D271" s="19"/>
      <c r="E271" s="19"/>
      <c r="F271" s="19"/>
      <c r="G271" s="19"/>
      <c r="H271" s="21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</row>
    <row r="272" spans="1:100">
      <c r="A272" s="19"/>
      <c r="B272" s="19"/>
      <c r="C272" s="19"/>
      <c r="D272" s="19"/>
      <c r="E272" s="19"/>
      <c r="F272" s="19"/>
      <c r="G272" s="19"/>
      <c r="H272" s="21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</row>
    <row r="273" spans="1:100">
      <c r="A273" s="19"/>
      <c r="B273" s="19"/>
      <c r="C273" s="19"/>
      <c r="D273" s="19"/>
      <c r="E273" s="19"/>
      <c r="F273" s="19"/>
      <c r="G273" s="19"/>
      <c r="H273" s="21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</row>
    <row r="274" spans="1:100">
      <c r="A274" s="19"/>
      <c r="B274" s="19"/>
      <c r="C274" s="19"/>
      <c r="D274" s="19"/>
      <c r="E274" s="19"/>
      <c r="F274" s="19"/>
      <c r="G274" s="19"/>
      <c r="H274" s="21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</row>
    <row r="275" spans="1:100">
      <c r="A275" s="19"/>
      <c r="B275" s="19"/>
      <c r="C275" s="19"/>
      <c r="D275" s="19"/>
      <c r="E275" s="19"/>
      <c r="F275" s="19"/>
      <c r="G275" s="19"/>
      <c r="H275" s="21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</row>
    <row r="276" spans="1:100">
      <c r="A276" s="19"/>
      <c r="B276" s="19"/>
      <c r="C276" s="19"/>
      <c r="D276" s="19"/>
      <c r="E276" s="19"/>
      <c r="F276" s="19"/>
      <c r="G276" s="19"/>
      <c r="H276" s="21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</row>
    <row r="277" spans="1:100">
      <c r="A277" s="19"/>
      <c r="B277" s="19"/>
      <c r="C277" s="19"/>
      <c r="D277" s="19"/>
      <c r="E277" s="19"/>
      <c r="F277" s="19"/>
      <c r="G277" s="19"/>
      <c r="H277" s="21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</row>
    <row r="278" spans="1:100">
      <c r="A278" s="19"/>
      <c r="B278" s="19"/>
      <c r="C278" s="19"/>
      <c r="D278" s="19"/>
      <c r="E278" s="19"/>
      <c r="F278" s="19"/>
      <c r="G278" s="19"/>
      <c r="H278" s="21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</row>
    <row r="279" spans="1:100">
      <c r="A279" s="19"/>
      <c r="B279" s="19"/>
      <c r="C279" s="19"/>
      <c r="D279" s="19"/>
      <c r="E279" s="19"/>
      <c r="F279" s="19"/>
      <c r="G279" s="19"/>
      <c r="H279" s="21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</row>
    <row r="280" spans="1:100">
      <c r="A280" s="19"/>
      <c r="B280" s="19"/>
      <c r="C280" s="19"/>
      <c r="D280" s="19"/>
      <c r="E280" s="19"/>
      <c r="F280" s="19"/>
      <c r="G280" s="19"/>
      <c r="H280" s="21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</row>
    <row r="281" spans="1:100">
      <c r="A281" s="19"/>
      <c r="B281" s="19"/>
      <c r="C281" s="19"/>
      <c r="D281" s="19"/>
      <c r="E281" s="19"/>
      <c r="F281" s="19"/>
      <c r="G281" s="19"/>
      <c r="H281" s="21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</row>
    <row r="282" spans="1:100">
      <c r="A282" s="19"/>
      <c r="B282" s="19"/>
      <c r="C282" s="19"/>
      <c r="D282" s="19"/>
      <c r="E282" s="19"/>
      <c r="F282" s="19"/>
      <c r="G282" s="19"/>
      <c r="H282" s="21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</row>
    <row r="283" spans="1:100">
      <c r="A283" s="19"/>
      <c r="B283" s="19"/>
      <c r="C283" s="19"/>
      <c r="D283" s="19"/>
      <c r="E283" s="19"/>
      <c r="F283" s="19"/>
      <c r="G283" s="19"/>
      <c r="H283" s="21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</row>
    <row r="284" spans="1:100">
      <c r="A284" s="19"/>
      <c r="B284" s="19"/>
      <c r="C284" s="19"/>
      <c r="D284" s="19"/>
      <c r="E284" s="19"/>
      <c r="F284" s="19"/>
      <c r="G284" s="19"/>
      <c r="H284" s="21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</row>
    <row r="285" spans="1:100">
      <c r="A285" s="19"/>
      <c r="B285" s="19"/>
      <c r="C285" s="19"/>
      <c r="D285" s="19"/>
      <c r="E285" s="19"/>
      <c r="F285" s="19"/>
      <c r="G285" s="19"/>
      <c r="H285" s="21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</row>
    <row r="286" spans="1:100">
      <c r="A286" s="19"/>
      <c r="B286" s="19"/>
      <c r="C286" s="19"/>
      <c r="D286" s="19"/>
      <c r="E286" s="19"/>
      <c r="F286" s="19"/>
      <c r="G286" s="19"/>
      <c r="H286" s="21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</row>
    <row r="287" spans="1:100">
      <c r="A287" s="19"/>
      <c r="B287" s="19"/>
      <c r="C287" s="19"/>
      <c r="D287" s="19"/>
      <c r="E287" s="19"/>
      <c r="F287" s="19"/>
      <c r="G287" s="19"/>
      <c r="H287" s="21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</row>
    <row r="288" spans="1:100">
      <c r="A288" s="19"/>
      <c r="B288" s="19"/>
      <c r="C288" s="19"/>
      <c r="D288" s="19"/>
      <c r="E288" s="19"/>
      <c r="F288" s="19"/>
      <c r="G288" s="19"/>
      <c r="H288" s="21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</row>
    <row r="289" spans="1:100">
      <c r="A289" s="19"/>
      <c r="B289" s="19"/>
      <c r="C289" s="19"/>
      <c r="D289" s="19"/>
      <c r="E289" s="19"/>
      <c r="F289" s="19"/>
      <c r="G289" s="19"/>
      <c r="H289" s="21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</row>
    <row r="290" spans="1:100">
      <c r="A290" s="19"/>
      <c r="B290" s="19"/>
      <c r="C290" s="19"/>
      <c r="D290" s="19"/>
      <c r="E290" s="19"/>
      <c r="F290" s="19"/>
      <c r="G290" s="19"/>
      <c r="H290" s="21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</row>
    <row r="291" spans="1:100">
      <c r="A291" s="19"/>
      <c r="B291" s="19"/>
      <c r="C291" s="19"/>
      <c r="D291" s="19"/>
      <c r="E291" s="19"/>
      <c r="F291" s="19"/>
      <c r="G291" s="19"/>
      <c r="H291" s="21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</row>
    <row r="292" spans="1:100">
      <c r="A292" s="19"/>
      <c r="B292" s="19"/>
      <c r="C292" s="19"/>
      <c r="D292" s="19"/>
      <c r="E292" s="19"/>
      <c r="F292" s="19"/>
      <c r="G292" s="19"/>
      <c r="H292" s="21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</row>
    <row r="293" spans="1:100">
      <c r="A293" s="19"/>
      <c r="B293" s="19"/>
      <c r="C293" s="19"/>
      <c r="D293" s="19"/>
      <c r="E293" s="19"/>
      <c r="F293" s="19"/>
      <c r="G293" s="19"/>
      <c r="H293" s="21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</row>
    <row r="294" spans="1:100">
      <c r="A294" s="19"/>
      <c r="B294" s="19"/>
      <c r="C294" s="19"/>
      <c r="D294" s="19"/>
      <c r="E294" s="19"/>
      <c r="F294" s="19"/>
      <c r="G294" s="19"/>
      <c r="H294" s="21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</row>
    <row r="295" spans="1:100">
      <c r="A295" s="19"/>
      <c r="B295" s="19"/>
      <c r="C295" s="19"/>
      <c r="D295" s="19"/>
      <c r="E295" s="19"/>
      <c r="F295" s="19"/>
      <c r="G295" s="19"/>
      <c r="H295" s="21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</row>
    <row r="296" spans="1:100">
      <c r="A296" s="19"/>
      <c r="B296" s="19"/>
      <c r="C296" s="19"/>
      <c r="D296" s="19"/>
      <c r="E296" s="19"/>
      <c r="F296" s="19"/>
      <c r="G296" s="19"/>
      <c r="H296" s="21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</row>
    <row r="297" spans="1:100">
      <c r="A297" s="19"/>
      <c r="B297" s="19"/>
      <c r="C297" s="19"/>
      <c r="D297" s="19"/>
      <c r="E297" s="19"/>
      <c r="F297" s="19"/>
      <c r="G297" s="19"/>
      <c r="H297" s="21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</row>
    <row r="298" spans="1:100">
      <c r="A298" s="19"/>
      <c r="B298" s="19"/>
      <c r="C298" s="19"/>
      <c r="D298" s="19"/>
      <c r="E298" s="19"/>
      <c r="F298" s="19"/>
      <c r="G298" s="19"/>
      <c r="H298" s="21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</row>
    <row r="299" spans="1:100">
      <c r="A299" s="19"/>
      <c r="B299" s="19"/>
      <c r="C299" s="19"/>
      <c r="D299" s="19"/>
      <c r="E299" s="19"/>
      <c r="F299" s="19"/>
      <c r="G299" s="19"/>
      <c r="H299" s="21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</row>
    <row r="300" spans="1:100">
      <c r="A300" s="19"/>
      <c r="B300" s="19"/>
      <c r="C300" s="19"/>
      <c r="D300" s="19"/>
      <c r="E300" s="19"/>
      <c r="F300" s="19"/>
      <c r="G300" s="19"/>
      <c r="H300" s="21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</row>
    <row r="301" spans="1:100">
      <c r="A301" s="19"/>
      <c r="B301" s="19"/>
      <c r="C301" s="19"/>
      <c r="D301" s="19"/>
      <c r="E301" s="19"/>
      <c r="F301" s="19"/>
      <c r="G301" s="19"/>
      <c r="H301" s="21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19"/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</row>
    <row r="302" spans="1:100">
      <c r="A302" s="19"/>
      <c r="B302" s="19"/>
      <c r="C302" s="19"/>
      <c r="D302" s="19"/>
      <c r="E302" s="19"/>
      <c r="F302" s="19"/>
      <c r="G302" s="19"/>
      <c r="H302" s="21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</row>
    <row r="303" spans="1:100">
      <c r="A303" s="19"/>
      <c r="B303" s="19"/>
      <c r="C303" s="19"/>
      <c r="D303" s="19"/>
      <c r="E303" s="19"/>
      <c r="F303" s="19"/>
      <c r="G303" s="19"/>
      <c r="H303" s="21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</row>
    <row r="304" spans="1:100">
      <c r="A304" s="19"/>
      <c r="B304" s="19"/>
      <c r="C304" s="19"/>
      <c r="D304" s="19"/>
      <c r="E304" s="19"/>
      <c r="F304" s="19"/>
      <c r="G304" s="19"/>
      <c r="H304" s="21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</row>
    <row r="305" spans="1:100">
      <c r="A305" s="19"/>
      <c r="B305" s="19"/>
      <c r="C305" s="19"/>
      <c r="D305" s="19"/>
      <c r="E305" s="19"/>
      <c r="F305" s="19"/>
      <c r="G305" s="19"/>
      <c r="H305" s="21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</row>
    <row r="306" spans="1:100">
      <c r="A306" s="19"/>
      <c r="B306" s="19"/>
      <c r="C306" s="19"/>
      <c r="D306" s="19"/>
      <c r="E306" s="19"/>
      <c r="F306" s="19"/>
      <c r="G306" s="19"/>
      <c r="H306" s="21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</row>
    <row r="307" spans="1:100">
      <c r="A307" s="19"/>
      <c r="B307" s="19"/>
      <c r="C307" s="19"/>
      <c r="D307" s="19"/>
      <c r="E307" s="19"/>
      <c r="F307" s="19"/>
      <c r="G307" s="19"/>
      <c r="H307" s="21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</row>
    <row r="308" spans="1:100">
      <c r="A308" s="19"/>
      <c r="B308" s="19"/>
      <c r="C308" s="19"/>
      <c r="D308" s="19"/>
      <c r="E308" s="19"/>
      <c r="F308" s="19"/>
      <c r="G308" s="19"/>
      <c r="H308" s="21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</row>
    <row r="309" spans="1:100">
      <c r="A309" s="19"/>
      <c r="B309" s="19"/>
      <c r="C309" s="19"/>
      <c r="D309" s="19"/>
      <c r="E309" s="19"/>
      <c r="F309" s="19"/>
      <c r="G309" s="19"/>
      <c r="H309" s="21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</row>
    <row r="310" spans="1:100">
      <c r="A310" s="19"/>
      <c r="B310" s="19"/>
      <c r="C310" s="19"/>
      <c r="D310" s="19"/>
      <c r="E310" s="19"/>
      <c r="F310" s="19"/>
      <c r="G310" s="19"/>
      <c r="H310" s="21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</row>
    <row r="311" spans="1:100">
      <c r="A311" s="19"/>
      <c r="B311" s="19"/>
      <c r="C311" s="19"/>
      <c r="D311" s="19"/>
      <c r="E311" s="19"/>
      <c r="F311" s="19"/>
      <c r="G311" s="19"/>
      <c r="H311" s="21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</row>
    <row r="312" spans="1:100">
      <c r="A312" s="19"/>
      <c r="B312" s="19"/>
      <c r="C312" s="19"/>
      <c r="D312" s="19"/>
      <c r="E312" s="19"/>
      <c r="F312" s="19"/>
      <c r="G312" s="19"/>
      <c r="H312" s="21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</row>
    <row r="313" spans="1:100">
      <c r="A313" s="19"/>
      <c r="B313" s="19"/>
      <c r="C313" s="19"/>
      <c r="D313" s="19"/>
      <c r="E313" s="19"/>
      <c r="F313" s="19"/>
      <c r="G313" s="19"/>
      <c r="H313" s="21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</row>
    <row r="314" spans="1:100">
      <c r="A314" s="19"/>
      <c r="B314" s="19"/>
      <c r="C314" s="19"/>
      <c r="D314" s="19"/>
      <c r="E314" s="19"/>
      <c r="F314" s="19"/>
      <c r="G314" s="19"/>
      <c r="H314" s="21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</row>
    <row r="315" spans="1:100">
      <c r="A315" s="19"/>
      <c r="B315" s="19"/>
      <c r="C315" s="19"/>
      <c r="D315" s="19"/>
      <c r="E315" s="19"/>
      <c r="F315" s="19"/>
      <c r="G315" s="19"/>
      <c r="H315" s="21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</row>
    <row r="316" spans="1:100">
      <c r="A316" s="19"/>
      <c r="B316" s="19"/>
      <c r="C316" s="19"/>
      <c r="D316" s="19"/>
      <c r="E316" s="19"/>
      <c r="F316" s="19"/>
      <c r="G316" s="19"/>
      <c r="H316" s="21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</row>
    <row r="317" spans="1:100">
      <c r="A317" s="19"/>
      <c r="B317" s="19"/>
      <c r="C317" s="19"/>
      <c r="D317" s="19"/>
      <c r="E317" s="19"/>
      <c r="F317" s="19"/>
      <c r="G317" s="19"/>
      <c r="H317" s="21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</row>
    <row r="318" spans="1:100">
      <c r="A318" s="19"/>
      <c r="B318" s="19"/>
      <c r="C318" s="19"/>
      <c r="D318" s="19"/>
      <c r="E318" s="19"/>
      <c r="F318" s="19"/>
      <c r="G318" s="19"/>
      <c r="H318" s="21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</row>
    <row r="319" spans="1:100">
      <c r="A319" s="19"/>
      <c r="B319" s="19"/>
      <c r="C319" s="19"/>
      <c r="D319" s="19"/>
      <c r="E319" s="19"/>
      <c r="F319" s="19"/>
      <c r="G319" s="19"/>
      <c r="H319" s="21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</row>
    <row r="320" spans="1:100">
      <c r="A320" s="19"/>
      <c r="B320" s="19"/>
      <c r="C320" s="19"/>
      <c r="D320" s="19"/>
      <c r="E320" s="19"/>
      <c r="F320" s="19"/>
      <c r="G320" s="19"/>
      <c r="H320" s="21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</row>
    <row r="321" spans="1:100">
      <c r="A321" s="19"/>
      <c r="B321" s="19"/>
      <c r="C321" s="19"/>
      <c r="D321" s="19"/>
      <c r="E321" s="19"/>
      <c r="F321" s="19"/>
      <c r="G321" s="19"/>
      <c r="H321" s="21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/>
      <c r="CI321" s="19"/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</row>
    <row r="322" spans="1:100">
      <c r="A322" s="19"/>
      <c r="B322" s="19"/>
      <c r="C322" s="19"/>
      <c r="D322" s="19"/>
      <c r="E322" s="19"/>
      <c r="F322" s="19"/>
      <c r="G322" s="19"/>
      <c r="H322" s="21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</row>
    <row r="323" spans="1:100">
      <c r="A323" s="19"/>
      <c r="B323" s="19"/>
      <c r="C323" s="19"/>
      <c r="D323" s="19"/>
      <c r="E323" s="19"/>
      <c r="F323" s="19"/>
      <c r="G323" s="19"/>
      <c r="H323" s="21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</row>
    <row r="324" spans="1:100">
      <c r="A324" s="19"/>
      <c r="B324" s="19"/>
      <c r="C324" s="19"/>
      <c r="D324" s="19"/>
      <c r="E324" s="19"/>
      <c r="F324" s="19"/>
      <c r="G324" s="19"/>
      <c r="H324" s="21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</row>
    <row r="325" spans="1:100">
      <c r="A325" s="19"/>
      <c r="B325" s="19"/>
      <c r="C325" s="19"/>
      <c r="D325" s="19"/>
      <c r="E325" s="19"/>
      <c r="F325" s="19"/>
      <c r="G325" s="19"/>
      <c r="H325" s="21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</row>
    <row r="326" spans="1:100">
      <c r="A326" s="19"/>
      <c r="B326" s="19"/>
      <c r="C326" s="19"/>
      <c r="D326" s="19"/>
      <c r="E326" s="19"/>
      <c r="F326" s="19"/>
      <c r="G326" s="19"/>
      <c r="H326" s="21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</row>
    <row r="327" spans="1:100">
      <c r="A327" s="19"/>
      <c r="B327" s="19"/>
      <c r="C327" s="19"/>
      <c r="D327" s="19"/>
      <c r="E327" s="19"/>
      <c r="F327" s="19"/>
      <c r="G327" s="19"/>
      <c r="H327" s="21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</row>
    <row r="328" spans="1:100">
      <c r="A328" s="19"/>
      <c r="B328" s="19"/>
      <c r="C328" s="19"/>
      <c r="D328" s="19"/>
      <c r="E328" s="19"/>
      <c r="F328" s="19"/>
      <c r="G328" s="19"/>
      <c r="H328" s="21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</row>
    <row r="329" spans="1:100">
      <c r="A329" s="19"/>
      <c r="B329" s="19"/>
      <c r="C329" s="19"/>
      <c r="D329" s="19"/>
      <c r="E329" s="19"/>
      <c r="F329" s="19"/>
      <c r="G329" s="19"/>
      <c r="H329" s="21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</row>
    <row r="330" spans="1:100">
      <c r="A330" s="19"/>
      <c r="B330" s="19"/>
      <c r="C330" s="19"/>
      <c r="D330" s="19"/>
      <c r="E330" s="19"/>
      <c r="F330" s="19"/>
      <c r="G330" s="19"/>
      <c r="H330" s="21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</row>
    <row r="331" spans="1:100">
      <c r="A331" s="19"/>
      <c r="B331" s="19"/>
      <c r="C331" s="19"/>
      <c r="D331" s="19"/>
      <c r="E331" s="19"/>
      <c r="F331" s="19"/>
      <c r="G331" s="19"/>
      <c r="H331" s="21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/>
      <c r="CI331" s="19"/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</row>
    <row r="332" spans="1:100">
      <c r="A332" s="19"/>
      <c r="B332" s="19"/>
      <c r="C332" s="19"/>
      <c r="D332" s="19"/>
      <c r="E332" s="19"/>
      <c r="F332" s="19"/>
      <c r="G332" s="19"/>
      <c r="H332" s="21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</row>
    <row r="333" spans="1:100">
      <c r="A333" s="19"/>
      <c r="B333" s="19"/>
      <c r="C333" s="19"/>
      <c r="D333" s="19"/>
      <c r="E333" s="19"/>
      <c r="F333" s="19"/>
      <c r="G333" s="19"/>
      <c r="H333" s="21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</row>
    <row r="334" spans="1:100">
      <c r="A334" s="19"/>
      <c r="B334" s="19"/>
      <c r="C334" s="19"/>
      <c r="D334" s="19"/>
      <c r="E334" s="19"/>
      <c r="F334" s="19"/>
      <c r="G334" s="19"/>
      <c r="H334" s="21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</row>
    <row r="335" spans="1:100">
      <c r="A335" s="19"/>
      <c r="B335" s="19"/>
      <c r="C335" s="19"/>
      <c r="D335" s="19"/>
      <c r="E335" s="19"/>
      <c r="F335" s="19"/>
      <c r="G335" s="19"/>
      <c r="H335" s="21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</row>
    <row r="336" spans="1:100">
      <c r="A336" s="19"/>
      <c r="B336" s="19"/>
      <c r="C336" s="19"/>
      <c r="D336" s="19"/>
      <c r="E336" s="19"/>
      <c r="F336" s="19"/>
      <c r="G336" s="19"/>
      <c r="H336" s="21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</row>
    <row r="337" spans="1:100">
      <c r="A337" s="19"/>
      <c r="B337" s="19"/>
      <c r="C337" s="19"/>
      <c r="D337" s="19"/>
      <c r="E337" s="19"/>
      <c r="F337" s="19"/>
      <c r="G337" s="19"/>
      <c r="H337" s="21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</row>
    <row r="338" spans="1:100">
      <c r="A338" s="19"/>
      <c r="B338" s="19"/>
      <c r="C338" s="19"/>
      <c r="D338" s="19"/>
      <c r="E338" s="19"/>
      <c r="F338" s="19"/>
      <c r="G338" s="19"/>
      <c r="H338" s="21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</row>
    <row r="339" spans="1:100">
      <c r="A339" s="19"/>
      <c r="B339" s="19"/>
      <c r="C339" s="19"/>
      <c r="D339" s="19"/>
      <c r="E339" s="19"/>
      <c r="F339" s="19"/>
      <c r="G339" s="19"/>
      <c r="H339" s="21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</row>
    <row r="340" spans="1:100">
      <c r="A340" s="19"/>
      <c r="B340" s="19"/>
      <c r="C340" s="19"/>
      <c r="D340" s="19"/>
      <c r="E340" s="19"/>
      <c r="F340" s="19"/>
      <c r="G340" s="19"/>
      <c r="H340" s="21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</row>
    <row r="341" spans="1:100">
      <c r="A341" s="19"/>
      <c r="B341" s="19"/>
      <c r="C341" s="19"/>
      <c r="D341" s="19"/>
      <c r="E341" s="19"/>
      <c r="F341" s="19"/>
      <c r="G341" s="19"/>
      <c r="H341" s="21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</row>
    <row r="342" spans="1:100">
      <c r="A342" s="19"/>
      <c r="B342" s="19"/>
      <c r="C342" s="19"/>
      <c r="D342" s="19"/>
      <c r="E342" s="19"/>
      <c r="F342" s="19"/>
      <c r="G342" s="19"/>
      <c r="H342" s="21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</row>
    <row r="343" spans="1:100">
      <c r="A343" s="19"/>
      <c r="B343" s="19"/>
      <c r="C343" s="19"/>
      <c r="D343" s="19"/>
      <c r="E343" s="19"/>
      <c r="F343" s="19"/>
      <c r="G343" s="19"/>
      <c r="H343" s="21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</row>
    <row r="344" spans="1:100">
      <c r="A344" s="19"/>
      <c r="B344" s="19"/>
      <c r="C344" s="19"/>
      <c r="D344" s="19"/>
      <c r="E344" s="19"/>
      <c r="F344" s="19"/>
      <c r="G344" s="19"/>
      <c r="H344" s="21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</row>
    <row r="345" spans="1:100">
      <c r="A345" s="19"/>
      <c r="B345" s="19"/>
      <c r="C345" s="19"/>
      <c r="D345" s="19"/>
      <c r="E345" s="19"/>
      <c r="F345" s="19"/>
      <c r="G345" s="19"/>
      <c r="H345" s="21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</row>
    <row r="346" spans="1:100">
      <c r="A346" s="19"/>
      <c r="B346" s="19"/>
      <c r="C346" s="19"/>
      <c r="D346" s="19"/>
      <c r="E346" s="19"/>
      <c r="F346" s="19"/>
      <c r="G346" s="19"/>
      <c r="H346" s="21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</row>
    <row r="347" spans="1:100">
      <c r="A347" s="19"/>
      <c r="B347" s="19"/>
      <c r="C347" s="19"/>
      <c r="D347" s="19"/>
      <c r="E347" s="19"/>
      <c r="F347" s="19"/>
      <c r="G347" s="19"/>
      <c r="H347" s="21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</row>
    <row r="348" spans="1:100">
      <c r="A348" s="19"/>
      <c r="B348" s="19"/>
      <c r="C348" s="19"/>
      <c r="D348" s="19"/>
      <c r="E348" s="19"/>
      <c r="F348" s="19"/>
      <c r="G348" s="19"/>
      <c r="H348" s="21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</row>
    <row r="349" spans="1:100">
      <c r="A349" s="19"/>
      <c r="B349" s="19"/>
      <c r="C349" s="19"/>
      <c r="D349" s="19"/>
      <c r="E349" s="19"/>
      <c r="F349" s="19"/>
      <c r="G349" s="19"/>
      <c r="H349" s="21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</row>
    <row r="350" spans="1:100">
      <c r="A350" s="19"/>
      <c r="B350" s="19"/>
      <c r="C350" s="19"/>
      <c r="D350" s="19"/>
      <c r="E350" s="19"/>
      <c r="F350" s="19"/>
      <c r="G350" s="19"/>
      <c r="H350" s="21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</row>
    <row r="351" spans="1:100">
      <c r="A351" s="19"/>
      <c r="B351" s="19"/>
      <c r="C351" s="19"/>
      <c r="D351" s="19"/>
      <c r="E351" s="19"/>
      <c r="F351" s="19"/>
      <c r="G351" s="19"/>
      <c r="H351" s="21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</row>
    <row r="352" spans="1:100">
      <c r="A352" s="19"/>
      <c r="B352" s="19"/>
      <c r="C352" s="19"/>
      <c r="D352" s="19"/>
      <c r="E352" s="19"/>
      <c r="F352" s="19"/>
      <c r="G352" s="19"/>
      <c r="H352" s="21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</row>
    <row r="353" spans="1:100">
      <c r="A353" s="19"/>
      <c r="B353" s="19"/>
      <c r="C353" s="19"/>
      <c r="D353" s="19"/>
      <c r="E353" s="19"/>
      <c r="F353" s="19"/>
      <c r="G353" s="19"/>
      <c r="H353" s="21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</row>
    <row r="354" spans="1:100">
      <c r="A354" s="19"/>
      <c r="B354" s="19"/>
      <c r="C354" s="19"/>
      <c r="D354" s="19"/>
      <c r="E354" s="19"/>
      <c r="F354" s="19"/>
      <c r="G354" s="19"/>
      <c r="H354" s="21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</row>
    <row r="355" spans="1:100">
      <c r="A355" s="19"/>
      <c r="B355" s="19"/>
      <c r="C355" s="19"/>
      <c r="D355" s="19"/>
      <c r="E355" s="19"/>
      <c r="F355" s="19"/>
      <c r="G355" s="19"/>
      <c r="H355" s="21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</row>
    <row r="356" spans="1:100">
      <c r="A356" s="19"/>
      <c r="B356" s="19"/>
      <c r="C356" s="19"/>
      <c r="D356" s="19"/>
      <c r="E356" s="19"/>
      <c r="F356" s="19"/>
      <c r="G356" s="19"/>
      <c r="H356" s="21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</row>
    <row r="357" spans="1:100">
      <c r="A357" s="19"/>
      <c r="B357" s="19"/>
      <c r="C357" s="19"/>
      <c r="D357" s="19"/>
      <c r="E357" s="19"/>
      <c r="F357" s="19"/>
      <c r="G357" s="19"/>
      <c r="H357" s="21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</row>
    <row r="358" spans="1:100">
      <c r="A358" s="19"/>
      <c r="B358" s="19"/>
      <c r="C358" s="19"/>
      <c r="D358" s="19"/>
      <c r="E358" s="19"/>
      <c r="F358" s="19"/>
      <c r="G358" s="19"/>
      <c r="H358" s="21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</row>
    <row r="359" spans="1:100">
      <c r="A359" s="19"/>
      <c r="B359" s="19"/>
      <c r="C359" s="19"/>
      <c r="D359" s="19"/>
      <c r="E359" s="19"/>
      <c r="F359" s="19"/>
      <c r="G359" s="19"/>
      <c r="H359" s="21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</row>
    <row r="360" spans="1:100">
      <c r="A360" s="19"/>
      <c r="B360" s="19"/>
      <c r="C360" s="19"/>
      <c r="D360" s="19"/>
      <c r="E360" s="19"/>
      <c r="F360" s="19"/>
      <c r="G360" s="19"/>
      <c r="H360" s="21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</row>
    <row r="361" spans="1:100">
      <c r="A361" s="19"/>
      <c r="B361" s="19"/>
      <c r="C361" s="19"/>
      <c r="D361" s="19"/>
      <c r="E361" s="19"/>
      <c r="F361" s="19"/>
      <c r="G361" s="19"/>
      <c r="H361" s="21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</row>
    <row r="362" spans="1:100">
      <c r="A362" s="19"/>
      <c r="B362" s="19"/>
      <c r="C362" s="19"/>
      <c r="D362" s="19"/>
      <c r="E362" s="19"/>
      <c r="F362" s="19"/>
      <c r="G362" s="19"/>
      <c r="H362" s="21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</row>
    <row r="363" spans="1:100">
      <c r="A363" s="19"/>
      <c r="B363" s="19"/>
      <c r="C363" s="19"/>
      <c r="D363" s="19"/>
      <c r="E363" s="19"/>
      <c r="F363" s="19"/>
      <c r="G363" s="19"/>
      <c r="H363" s="21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</row>
    <row r="364" spans="1:100">
      <c r="A364" s="19"/>
      <c r="B364" s="19"/>
      <c r="C364" s="19"/>
      <c r="D364" s="19"/>
      <c r="E364" s="19"/>
      <c r="F364" s="19"/>
      <c r="G364" s="19"/>
      <c r="H364" s="21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</row>
    <row r="365" spans="1:100">
      <c r="A365" s="19"/>
      <c r="B365" s="19"/>
      <c r="C365" s="19"/>
      <c r="D365" s="19"/>
      <c r="E365" s="19"/>
      <c r="F365" s="19"/>
      <c r="G365" s="19"/>
      <c r="H365" s="21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</row>
    <row r="366" spans="1:100">
      <c r="A366" s="19"/>
      <c r="B366" s="19"/>
      <c r="C366" s="19"/>
      <c r="D366" s="19"/>
      <c r="E366" s="19"/>
      <c r="F366" s="19"/>
      <c r="G366" s="19"/>
      <c r="H366" s="21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/>
      <c r="CI366" s="19"/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</row>
    <row r="367" spans="1:100">
      <c r="A367" s="19"/>
      <c r="B367" s="19"/>
      <c r="C367" s="19"/>
      <c r="D367" s="19"/>
      <c r="E367" s="19"/>
      <c r="F367" s="19"/>
      <c r="G367" s="19"/>
      <c r="H367" s="21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</row>
    <row r="368" spans="1:100">
      <c r="A368" s="19"/>
      <c r="B368" s="19"/>
      <c r="C368" s="19"/>
      <c r="D368" s="19"/>
      <c r="E368" s="19"/>
      <c r="F368" s="19"/>
      <c r="G368" s="19"/>
      <c r="H368" s="21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</row>
    <row r="369" spans="1:100">
      <c r="A369" s="19"/>
      <c r="B369" s="19"/>
      <c r="C369" s="19"/>
      <c r="D369" s="19"/>
      <c r="E369" s="19"/>
      <c r="F369" s="19"/>
      <c r="G369" s="19"/>
      <c r="H369" s="21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</row>
    <row r="370" spans="1:100">
      <c r="A370" s="19"/>
      <c r="B370" s="19"/>
      <c r="C370" s="19"/>
      <c r="D370" s="19"/>
      <c r="E370" s="19"/>
      <c r="F370" s="19"/>
      <c r="G370" s="19"/>
      <c r="H370" s="21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</row>
    <row r="371" spans="1:100">
      <c r="A371" s="19"/>
      <c r="B371" s="19"/>
      <c r="C371" s="19"/>
      <c r="D371" s="19"/>
      <c r="E371" s="19"/>
      <c r="F371" s="19"/>
      <c r="G371" s="19"/>
      <c r="H371" s="21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</row>
    <row r="372" spans="1:100">
      <c r="A372" s="19"/>
      <c r="B372" s="19"/>
      <c r="C372" s="19"/>
      <c r="D372" s="19"/>
      <c r="E372" s="19"/>
      <c r="F372" s="19"/>
      <c r="G372" s="19"/>
      <c r="H372" s="21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  <c r="CA372" s="19"/>
      <c r="CB372" s="19"/>
      <c r="CC372" s="19"/>
      <c r="CD372" s="19"/>
      <c r="CE372" s="19"/>
      <c r="CF372" s="19"/>
      <c r="CG372" s="19"/>
      <c r="CH372" s="19"/>
      <c r="CI372" s="19"/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</row>
    <row r="373" spans="1:100">
      <c r="A373" s="19"/>
      <c r="B373" s="19"/>
      <c r="C373" s="19"/>
      <c r="D373" s="19"/>
      <c r="E373" s="19"/>
      <c r="F373" s="19"/>
      <c r="G373" s="19"/>
      <c r="H373" s="21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</row>
    <row r="374" spans="1:100">
      <c r="A374" s="19"/>
      <c r="B374" s="19"/>
      <c r="C374" s="19"/>
      <c r="D374" s="19"/>
      <c r="E374" s="19"/>
      <c r="F374" s="19"/>
      <c r="G374" s="19"/>
      <c r="H374" s="21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</row>
    <row r="375" spans="1:100">
      <c r="A375" s="19"/>
      <c r="B375" s="19"/>
      <c r="C375" s="19"/>
      <c r="D375" s="19"/>
      <c r="E375" s="19"/>
      <c r="F375" s="19"/>
      <c r="G375" s="19"/>
      <c r="H375" s="21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/>
      <c r="CI375" s="19"/>
      <c r="CJ375" s="19"/>
      <c r="CK375" s="19"/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</row>
    <row r="376" spans="1:100">
      <c r="A376" s="19"/>
      <c r="B376" s="19"/>
      <c r="C376" s="19"/>
      <c r="D376" s="19"/>
      <c r="E376" s="19"/>
      <c r="F376" s="19"/>
      <c r="G376" s="19"/>
      <c r="H376" s="21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/>
      <c r="CI376" s="19"/>
      <c r="CJ376" s="19"/>
      <c r="CK376" s="19"/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</row>
    <row r="377" spans="1:100">
      <c r="A377" s="19"/>
      <c r="B377" s="19"/>
      <c r="C377" s="19"/>
      <c r="D377" s="19"/>
      <c r="E377" s="19"/>
      <c r="F377" s="19"/>
      <c r="G377" s="19"/>
      <c r="H377" s="21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/>
      <c r="CI377" s="19"/>
      <c r="CJ377" s="19"/>
      <c r="CK377" s="19"/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</row>
    <row r="378" spans="1:100">
      <c r="A378" s="19"/>
      <c r="B378" s="19"/>
      <c r="C378" s="19"/>
      <c r="D378" s="19"/>
      <c r="E378" s="19"/>
      <c r="F378" s="19"/>
      <c r="G378" s="19"/>
      <c r="H378" s="21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</row>
    <row r="379" spans="1:100">
      <c r="A379" s="19"/>
      <c r="B379" s="19"/>
      <c r="C379" s="19"/>
      <c r="D379" s="19"/>
      <c r="E379" s="19"/>
      <c r="F379" s="19"/>
      <c r="G379" s="19"/>
      <c r="H379" s="21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</row>
    <row r="380" spans="1:100">
      <c r="A380" s="19"/>
      <c r="B380" s="19"/>
      <c r="C380" s="19"/>
      <c r="D380" s="19"/>
      <c r="E380" s="19"/>
      <c r="F380" s="19"/>
      <c r="G380" s="19"/>
      <c r="H380" s="21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  <c r="CA380" s="19"/>
      <c r="CB380" s="19"/>
      <c r="CC380" s="19"/>
      <c r="CD380" s="19"/>
      <c r="CE380" s="19"/>
      <c r="CF380" s="19"/>
      <c r="CG380" s="19"/>
      <c r="CH380" s="19"/>
      <c r="CI380" s="19"/>
      <c r="CJ380" s="19"/>
      <c r="CK380" s="19"/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</row>
    <row r="381" spans="1:100">
      <c r="A381" s="19"/>
      <c r="B381" s="19"/>
      <c r="C381" s="19"/>
      <c r="D381" s="19"/>
      <c r="E381" s="19"/>
      <c r="F381" s="19"/>
      <c r="G381" s="19"/>
      <c r="H381" s="21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/>
      <c r="CI381" s="19"/>
      <c r="CJ381" s="19"/>
      <c r="CK381" s="19"/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</row>
    <row r="382" spans="1:100">
      <c r="A382" s="19"/>
      <c r="B382" s="19"/>
      <c r="C382" s="19"/>
      <c r="D382" s="19"/>
      <c r="E382" s="19"/>
      <c r="F382" s="19"/>
      <c r="G382" s="19"/>
      <c r="H382" s="21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  <c r="CA382" s="19"/>
      <c r="CB382" s="19"/>
      <c r="CC382" s="19"/>
      <c r="CD382" s="19"/>
      <c r="CE382" s="19"/>
      <c r="CF382" s="19"/>
      <c r="CG382" s="19"/>
      <c r="CH382" s="19"/>
      <c r="CI382" s="19"/>
      <c r="CJ382" s="19"/>
      <c r="CK382" s="19"/>
      <c r="CL382" s="19"/>
      <c r="CM382" s="19"/>
      <c r="CN382" s="19"/>
      <c r="CO382" s="19"/>
      <c r="CP382" s="19"/>
      <c r="CQ382" s="19"/>
      <c r="CR382" s="19"/>
      <c r="CS382" s="19"/>
      <c r="CT382" s="19"/>
      <c r="CU382" s="19"/>
      <c r="CV382" s="19"/>
    </row>
    <row r="383" spans="1:100">
      <c r="A383" s="19"/>
      <c r="B383" s="19"/>
      <c r="C383" s="19"/>
      <c r="D383" s="19"/>
      <c r="E383" s="19"/>
      <c r="F383" s="19"/>
      <c r="G383" s="19"/>
      <c r="H383" s="21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</row>
    <row r="384" spans="1:100">
      <c r="A384" s="19"/>
      <c r="B384" s="19"/>
      <c r="C384" s="19"/>
      <c r="D384" s="19"/>
      <c r="E384" s="19"/>
      <c r="F384" s="19"/>
      <c r="G384" s="19"/>
      <c r="H384" s="21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</row>
    <row r="385" spans="1:100">
      <c r="A385" s="19"/>
      <c r="B385" s="19"/>
      <c r="C385" s="19"/>
      <c r="D385" s="19"/>
      <c r="E385" s="19"/>
      <c r="F385" s="19"/>
      <c r="G385" s="19"/>
      <c r="H385" s="21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</row>
    <row r="386" spans="1:100">
      <c r="A386" s="19"/>
      <c r="B386" s="19"/>
      <c r="C386" s="19"/>
      <c r="D386" s="19"/>
      <c r="E386" s="19"/>
      <c r="F386" s="19"/>
      <c r="G386" s="19"/>
      <c r="H386" s="21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</row>
    <row r="387" spans="1:100">
      <c r="A387" s="19"/>
      <c r="B387" s="19"/>
      <c r="C387" s="19"/>
      <c r="D387" s="19"/>
      <c r="E387" s="19"/>
      <c r="F387" s="19"/>
      <c r="G387" s="19"/>
      <c r="H387" s="21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</row>
    <row r="388" spans="1:100">
      <c r="A388" s="19"/>
      <c r="B388" s="19"/>
      <c r="C388" s="19"/>
      <c r="D388" s="19"/>
      <c r="E388" s="19"/>
      <c r="F388" s="19"/>
      <c r="G388" s="19"/>
      <c r="H388" s="21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</row>
    <row r="389" spans="1:100">
      <c r="A389" s="19"/>
      <c r="B389" s="19"/>
      <c r="C389" s="19"/>
      <c r="D389" s="19"/>
      <c r="E389" s="19"/>
      <c r="F389" s="19"/>
      <c r="G389" s="19"/>
      <c r="H389" s="21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</row>
    <row r="390" spans="1:100">
      <c r="A390" s="19"/>
      <c r="B390" s="19"/>
      <c r="C390" s="19"/>
      <c r="D390" s="19"/>
      <c r="E390" s="19"/>
      <c r="F390" s="19"/>
      <c r="G390" s="19"/>
      <c r="H390" s="21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</row>
    <row r="391" spans="1:100">
      <c r="A391" s="19"/>
      <c r="B391" s="19"/>
      <c r="C391" s="19"/>
      <c r="D391" s="19"/>
      <c r="E391" s="19"/>
      <c r="F391" s="19"/>
      <c r="G391" s="19"/>
      <c r="H391" s="21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</row>
    <row r="392" spans="1:100">
      <c r="A392" s="19"/>
      <c r="B392" s="19"/>
      <c r="C392" s="19"/>
      <c r="D392" s="19"/>
      <c r="E392" s="19"/>
      <c r="F392" s="19"/>
      <c r="G392" s="19"/>
      <c r="H392" s="21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</row>
    <row r="393" spans="1:100">
      <c r="A393" s="19"/>
      <c r="B393" s="19"/>
      <c r="C393" s="19"/>
      <c r="D393" s="19"/>
      <c r="E393" s="19"/>
      <c r="F393" s="19"/>
      <c r="G393" s="19"/>
      <c r="H393" s="21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</row>
    <row r="394" spans="1:100">
      <c r="A394" s="19"/>
      <c r="B394" s="19"/>
      <c r="C394" s="19"/>
      <c r="D394" s="19"/>
      <c r="E394" s="19"/>
      <c r="F394" s="19"/>
      <c r="G394" s="19"/>
      <c r="H394" s="21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</row>
    <row r="395" spans="1:100">
      <c r="A395" s="19"/>
      <c r="B395" s="19"/>
      <c r="C395" s="19"/>
      <c r="D395" s="19"/>
      <c r="E395" s="19"/>
      <c r="F395" s="19"/>
      <c r="G395" s="19"/>
      <c r="H395" s="21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</row>
    <row r="396" spans="1:100">
      <c r="A396" s="19"/>
      <c r="B396" s="19"/>
      <c r="C396" s="19"/>
      <c r="D396" s="19"/>
      <c r="E396" s="19"/>
      <c r="F396" s="19"/>
      <c r="G396" s="19"/>
      <c r="H396" s="21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  <c r="CA396" s="19"/>
      <c r="CB396" s="19"/>
      <c r="CC396" s="19"/>
      <c r="CD396" s="19"/>
      <c r="CE396" s="19"/>
      <c r="CF396" s="19"/>
      <c r="CG396" s="19"/>
      <c r="CH396" s="19"/>
      <c r="CI396" s="19"/>
      <c r="CJ396" s="19"/>
      <c r="CK396" s="19"/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</row>
    <row r="397" spans="1:100">
      <c r="A397" s="19"/>
      <c r="B397" s="19"/>
      <c r="C397" s="19"/>
      <c r="D397" s="19"/>
      <c r="E397" s="19"/>
      <c r="F397" s="19"/>
      <c r="G397" s="19"/>
      <c r="H397" s="21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19"/>
      <c r="CQ397" s="19"/>
      <c r="CR397" s="19"/>
      <c r="CS397" s="19"/>
      <c r="CT397" s="19"/>
      <c r="CU397" s="19"/>
      <c r="CV397" s="19"/>
    </row>
    <row r="398" spans="1:100">
      <c r="A398" s="19"/>
      <c r="B398" s="19"/>
      <c r="C398" s="19"/>
      <c r="D398" s="19"/>
      <c r="E398" s="19"/>
      <c r="F398" s="19"/>
      <c r="G398" s="19"/>
      <c r="H398" s="21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</row>
    <row r="399" spans="1:100">
      <c r="A399" s="19"/>
      <c r="B399" s="19"/>
      <c r="C399" s="19"/>
      <c r="D399" s="19"/>
      <c r="E399" s="19"/>
      <c r="F399" s="19"/>
      <c r="G399" s="19"/>
      <c r="H399" s="21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</row>
    <row r="400" spans="1:100">
      <c r="A400" s="19"/>
      <c r="B400" s="19"/>
      <c r="C400" s="19"/>
      <c r="D400" s="19"/>
      <c r="E400" s="19"/>
      <c r="F400" s="19"/>
      <c r="G400" s="19"/>
      <c r="H400" s="21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</row>
    <row r="401" spans="1:100">
      <c r="A401" s="19"/>
      <c r="B401" s="19"/>
      <c r="C401" s="19"/>
      <c r="D401" s="19"/>
      <c r="E401" s="19"/>
      <c r="F401" s="19"/>
      <c r="G401" s="19"/>
      <c r="H401" s="21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</row>
    <row r="402" spans="1:100">
      <c r="A402" s="19"/>
      <c r="B402" s="19"/>
      <c r="C402" s="19"/>
      <c r="D402" s="19"/>
      <c r="E402" s="19"/>
      <c r="F402" s="19"/>
      <c r="G402" s="19"/>
      <c r="H402" s="21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</row>
    <row r="403" spans="1:100">
      <c r="A403" s="19"/>
      <c r="B403" s="19"/>
      <c r="C403" s="19"/>
      <c r="D403" s="19"/>
      <c r="E403" s="19"/>
      <c r="F403" s="19"/>
      <c r="G403" s="19"/>
      <c r="H403" s="21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</row>
    <row r="404" spans="1:100">
      <c r="A404" s="19"/>
      <c r="B404" s="19"/>
      <c r="C404" s="19"/>
      <c r="D404" s="19"/>
      <c r="E404" s="19"/>
      <c r="F404" s="19"/>
      <c r="G404" s="19"/>
      <c r="H404" s="21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</row>
    <row r="405" spans="1:100">
      <c r="A405" s="19"/>
      <c r="B405" s="19"/>
      <c r="C405" s="19"/>
      <c r="D405" s="19"/>
      <c r="E405" s="19"/>
      <c r="F405" s="19"/>
      <c r="G405" s="19"/>
      <c r="H405" s="21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</row>
    <row r="406" spans="1:100">
      <c r="A406" s="19"/>
      <c r="B406" s="19"/>
      <c r="C406" s="19"/>
      <c r="D406" s="19"/>
      <c r="E406" s="19"/>
      <c r="F406" s="19"/>
      <c r="G406" s="19"/>
      <c r="H406" s="21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</row>
    <row r="407" spans="1:100">
      <c r="A407" s="19"/>
      <c r="B407" s="19"/>
      <c r="C407" s="19"/>
      <c r="D407" s="19"/>
      <c r="E407" s="19"/>
      <c r="F407" s="19"/>
      <c r="G407" s="19"/>
      <c r="H407" s="21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19"/>
      <c r="CQ407" s="19"/>
      <c r="CR407" s="19"/>
      <c r="CS407" s="19"/>
      <c r="CT407" s="19"/>
      <c r="CU407" s="19"/>
      <c r="CV407" s="19"/>
    </row>
    <row r="408" spans="1:100">
      <c r="A408" s="19"/>
      <c r="B408" s="19"/>
      <c r="C408" s="19"/>
      <c r="D408" s="19"/>
      <c r="E408" s="19"/>
      <c r="F408" s="19"/>
      <c r="G408" s="19"/>
      <c r="H408" s="21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</row>
    <row r="409" spans="1:100">
      <c r="A409" s="19"/>
      <c r="B409" s="19"/>
      <c r="C409" s="19"/>
      <c r="D409" s="19"/>
      <c r="E409" s="19"/>
      <c r="F409" s="19"/>
      <c r="G409" s="19"/>
      <c r="H409" s="21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</row>
    <row r="410" spans="1:100">
      <c r="A410" s="19"/>
      <c r="B410" s="19"/>
      <c r="C410" s="19"/>
      <c r="D410" s="19"/>
      <c r="E410" s="19"/>
      <c r="F410" s="19"/>
      <c r="G410" s="19"/>
      <c r="H410" s="21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</row>
    <row r="411" spans="1:100">
      <c r="A411" s="19"/>
      <c r="B411" s="19"/>
      <c r="C411" s="19"/>
      <c r="D411" s="19"/>
      <c r="E411" s="19"/>
      <c r="F411" s="19"/>
      <c r="G411" s="19"/>
      <c r="H411" s="21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19"/>
      <c r="CH411" s="19"/>
      <c r="CI411" s="19"/>
      <c r="CJ411" s="19"/>
      <c r="CK411" s="19"/>
      <c r="CL411" s="19"/>
      <c r="CM411" s="19"/>
      <c r="CN411" s="19"/>
      <c r="CO411" s="19"/>
      <c r="CP411" s="19"/>
      <c r="CQ411" s="19"/>
      <c r="CR411" s="19"/>
      <c r="CS411" s="19"/>
      <c r="CT411" s="19"/>
      <c r="CU411" s="19"/>
      <c r="CV411" s="19"/>
    </row>
    <row r="412" spans="1:100">
      <c r="A412" s="19"/>
      <c r="B412" s="19"/>
      <c r="C412" s="19"/>
      <c r="D412" s="19"/>
      <c r="E412" s="19"/>
      <c r="F412" s="19"/>
      <c r="G412" s="19"/>
      <c r="H412" s="21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19"/>
      <c r="CK412" s="19"/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</row>
    <row r="413" spans="1:100">
      <c r="A413" s="19"/>
      <c r="B413" s="19"/>
      <c r="C413" s="19"/>
      <c r="D413" s="19"/>
      <c r="E413" s="19"/>
      <c r="F413" s="19"/>
      <c r="G413" s="19"/>
      <c r="H413" s="21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</row>
    <row r="414" spans="1:100">
      <c r="A414" s="19"/>
      <c r="B414" s="19"/>
      <c r="C414" s="19"/>
      <c r="D414" s="19"/>
      <c r="E414" s="19"/>
      <c r="F414" s="19"/>
      <c r="G414" s="19"/>
      <c r="H414" s="21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</row>
    <row r="415" spans="1:100">
      <c r="A415" s="19"/>
      <c r="B415" s="19"/>
      <c r="C415" s="19"/>
      <c r="D415" s="19"/>
      <c r="E415" s="19"/>
      <c r="F415" s="19"/>
      <c r="G415" s="19"/>
      <c r="H415" s="21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19"/>
      <c r="CQ415" s="19"/>
      <c r="CR415" s="19"/>
      <c r="CS415" s="19"/>
      <c r="CT415" s="19"/>
      <c r="CU415" s="19"/>
      <c r="CV415" s="19"/>
    </row>
    <row r="416" spans="1:100">
      <c r="A416" s="19"/>
      <c r="B416" s="19"/>
      <c r="C416" s="19"/>
      <c r="D416" s="19"/>
      <c r="E416" s="19"/>
      <c r="F416" s="19"/>
      <c r="G416" s="19"/>
      <c r="H416" s="21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19"/>
      <c r="CH416" s="19"/>
      <c r="CI416" s="19"/>
      <c r="CJ416" s="19"/>
      <c r="CK416" s="19"/>
      <c r="CL416" s="19"/>
      <c r="CM416" s="19"/>
      <c r="CN416" s="19"/>
      <c r="CO416" s="19"/>
      <c r="CP416" s="19"/>
      <c r="CQ416" s="19"/>
      <c r="CR416" s="19"/>
      <c r="CS416" s="19"/>
      <c r="CT416" s="19"/>
      <c r="CU416" s="19"/>
      <c r="CV416" s="19"/>
    </row>
    <row r="417" spans="1:100">
      <c r="A417" s="19"/>
      <c r="B417" s="19"/>
      <c r="C417" s="19"/>
      <c r="D417" s="19"/>
      <c r="E417" s="19"/>
      <c r="F417" s="19"/>
      <c r="G417" s="19"/>
      <c r="H417" s="21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  <c r="CA417" s="19"/>
      <c r="CB417" s="19"/>
      <c r="CC417" s="19"/>
      <c r="CD417" s="19"/>
      <c r="CE417" s="19"/>
      <c r="CF417" s="19"/>
      <c r="CG417" s="19"/>
      <c r="CH417" s="19"/>
      <c r="CI417" s="19"/>
      <c r="CJ417" s="19"/>
      <c r="CK417" s="19"/>
      <c r="CL417" s="19"/>
      <c r="CM417" s="19"/>
      <c r="CN417" s="19"/>
      <c r="CO417" s="19"/>
      <c r="CP417" s="19"/>
      <c r="CQ417" s="19"/>
      <c r="CR417" s="19"/>
      <c r="CS417" s="19"/>
      <c r="CT417" s="19"/>
      <c r="CU417" s="19"/>
      <c r="CV417" s="19"/>
    </row>
    <row r="418" spans="1:100">
      <c r="A418" s="19"/>
      <c r="B418" s="19"/>
      <c r="C418" s="19"/>
      <c r="D418" s="19"/>
      <c r="E418" s="19"/>
      <c r="F418" s="19"/>
      <c r="G418" s="19"/>
      <c r="H418" s="21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</row>
    <row r="419" spans="1:100">
      <c r="A419" s="19"/>
      <c r="B419" s="19"/>
      <c r="C419" s="19"/>
      <c r="D419" s="19"/>
      <c r="E419" s="19"/>
      <c r="F419" s="19"/>
      <c r="G419" s="19"/>
      <c r="H419" s="21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</row>
    <row r="420" spans="1:100">
      <c r="A420" s="19"/>
      <c r="B420" s="19"/>
      <c r="C420" s="19"/>
      <c r="D420" s="19"/>
      <c r="E420" s="19"/>
      <c r="F420" s="19"/>
      <c r="G420" s="19"/>
      <c r="H420" s="21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19"/>
      <c r="CH420" s="19"/>
      <c r="CI420" s="19"/>
      <c r="CJ420" s="19"/>
      <c r="CK420" s="19"/>
      <c r="CL420" s="19"/>
      <c r="CM420" s="19"/>
      <c r="CN420" s="19"/>
      <c r="CO420" s="19"/>
      <c r="CP420" s="19"/>
      <c r="CQ420" s="19"/>
      <c r="CR420" s="19"/>
      <c r="CS420" s="19"/>
      <c r="CT420" s="19"/>
      <c r="CU420" s="19"/>
      <c r="CV420" s="19"/>
    </row>
    <row r="421" spans="1:100">
      <c r="A421" s="19"/>
      <c r="B421" s="19"/>
      <c r="C421" s="19"/>
      <c r="D421" s="19"/>
      <c r="E421" s="19"/>
      <c r="F421" s="19"/>
      <c r="G421" s="19"/>
      <c r="H421" s="21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  <c r="CA421" s="19"/>
      <c r="CB421" s="19"/>
      <c r="CC421" s="19"/>
      <c r="CD421" s="19"/>
      <c r="CE421" s="19"/>
      <c r="CF421" s="19"/>
      <c r="CG421" s="19"/>
      <c r="CH421" s="19"/>
      <c r="CI421" s="19"/>
      <c r="CJ421" s="19"/>
      <c r="CK421" s="19"/>
      <c r="CL421" s="19"/>
      <c r="CM421" s="19"/>
      <c r="CN421" s="19"/>
      <c r="CO421" s="19"/>
      <c r="CP421" s="19"/>
      <c r="CQ421" s="19"/>
      <c r="CR421" s="19"/>
      <c r="CS421" s="19"/>
      <c r="CT421" s="19"/>
      <c r="CU421" s="19"/>
      <c r="CV421" s="19"/>
    </row>
    <row r="422" spans="1:100">
      <c r="A422" s="19"/>
      <c r="B422" s="19"/>
      <c r="C422" s="19"/>
      <c r="D422" s="19"/>
      <c r="E422" s="19"/>
      <c r="F422" s="19"/>
      <c r="G422" s="19"/>
      <c r="H422" s="21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  <c r="CA422" s="19"/>
      <c r="CB422" s="19"/>
      <c r="CC422" s="19"/>
      <c r="CD422" s="19"/>
      <c r="CE422" s="19"/>
      <c r="CF422" s="19"/>
      <c r="CG422" s="19"/>
      <c r="CH422" s="19"/>
      <c r="CI422" s="19"/>
      <c r="CJ422" s="19"/>
      <c r="CK422" s="19"/>
      <c r="CL422" s="19"/>
      <c r="CM422" s="19"/>
      <c r="CN422" s="19"/>
      <c r="CO422" s="19"/>
      <c r="CP422" s="19"/>
      <c r="CQ422" s="19"/>
      <c r="CR422" s="19"/>
      <c r="CS422" s="19"/>
      <c r="CT422" s="19"/>
      <c r="CU422" s="19"/>
      <c r="CV422" s="19"/>
    </row>
    <row r="423" spans="1:100">
      <c r="A423" s="19"/>
      <c r="B423" s="19"/>
      <c r="C423" s="19"/>
      <c r="D423" s="19"/>
      <c r="E423" s="19"/>
      <c r="F423" s="19"/>
      <c r="G423" s="19"/>
      <c r="H423" s="21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</row>
    <row r="424" spans="1:100">
      <c r="A424" s="19"/>
      <c r="B424" s="19"/>
      <c r="C424" s="19"/>
      <c r="D424" s="19"/>
      <c r="E424" s="19"/>
      <c r="F424" s="19"/>
      <c r="G424" s="19"/>
      <c r="H424" s="21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</row>
    <row r="425" spans="1:100">
      <c r="A425" s="19"/>
      <c r="B425" s="19"/>
      <c r="C425" s="19"/>
      <c r="D425" s="19"/>
      <c r="E425" s="19"/>
      <c r="F425" s="19"/>
      <c r="G425" s="19"/>
      <c r="H425" s="21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  <c r="CA425" s="19"/>
      <c r="CB425" s="19"/>
      <c r="CC425" s="19"/>
      <c r="CD425" s="19"/>
      <c r="CE425" s="19"/>
      <c r="CF425" s="19"/>
      <c r="CG425" s="19"/>
      <c r="CH425" s="19"/>
      <c r="CI425" s="19"/>
      <c r="CJ425" s="19"/>
      <c r="CK425" s="19"/>
      <c r="CL425" s="19"/>
      <c r="CM425" s="19"/>
      <c r="CN425" s="19"/>
      <c r="CO425" s="19"/>
      <c r="CP425" s="19"/>
      <c r="CQ425" s="19"/>
      <c r="CR425" s="19"/>
      <c r="CS425" s="19"/>
      <c r="CT425" s="19"/>
      <c r="CU425" s="19"/>
      <c r="CV425" s="19"/>
    </row>
    <row r="426" spans="1:100">
      <c r="A426" s="19"/>
      <c r="B426" s="19"/>
      <c r="C426" s="19"/>
      <c r="D426" s="19"/>
      <c r="E426" s="19"/>
      <c r="F426" s="19"/>
      <c r="G426" s="19"/>
      <c r="H426" s="21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  <c r="CA426" s="19"/>
      <c r="CB426" s="19"/>
      <c r="CC426" s="19"/>
      <c r="CD426" s="19"/>
      <c r="CE426" s="19"/>
      <c r="CF426" s="19"/>
      <c r="CG426" s="19"/>
      <c r="CH426" s="19"/>
      <c r="CI426" s="19"/>
      <c r="CJ426" s="19"/>
      <c r="CK426" s="19"/>
      <c r="CL426" s="19"/>
      <c r="CM426" s="19"/>
      <c r="CN426" s="19"/>
      <c r="CO426" s="19"/>
      <c r="CP426" s="19"/>
      <c r="CQ426" s="19"/>
      <c r="CR426" s="19"/>
      <c r="CS426" s="19"/>
      <c r="CT426" s="19"/>
      <c r="CU426" s="19"/>
      <c r="CV426" s="19"/>
    </row>
    <row r="427" spans="1:100">
      <c r="A427" s="19"/>
      <c r="B427" s="19"/>
      <c r="C427" s="19"/>
      <c r="D427" s="19"/>
      <c r="E427" s="19"/>
      <c r="F427" s="19"/>
      <c r="G427" s="19"/>
      <c r="H427" s="21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  <c r="CA427" s="19"/>
      <c r="CB427" s="19"/>
      <c r="CC427" s="19"/>
      <c r="CD427" s="19"/>
      <c r="CE427" s="19"/>
      <c r="CF427" s="19"/>
      <c r="CG427" s="19"/>
      <c r="CH427" s="19"/>
      <c r="CI427" s="19"/>
      <c r="CJ427" s="19"/>
      <c r="CK427" s="19"/>
      <c r="CL427" s="19"/>
      <c r="CM427" s="19"/>
      <c r="CN427" s="19"/>
      <c r="CO427" s="19"/>
      <c r="CP427" s="19"/>
      <c r="CQ427" s="19"/>
      <c r="CR427" s="19"/>
      <c r="CS427" s="19"/>
      <c r="CT427" s="19"/>
      <c r="CU427" s="19"/>
      <c r="CV427" s="19"/>
    </row>
    <row r="428" spans="1:100">
      <c r="A428" s="19"/>
      <c r="B428" s="19"/>
      <c r="C428" s="19"/>
      <c r="D428" s="19"/>
      <c r="E428" s="19"/>
      <c r="F428" s="19"/>
      <c r="G428" s="19"/>
      <c r="H428" s="21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</row>
    <row r="429" spans="1:100">
      <c r="A429" s="19"/>
      <c r="B429" s="19"/>
      <c r="C429" s="19"/>
      <c r="D429" s="19"/>
      <c r="E429" s="19"/>
      <c r="F429" s="19"/>
      <c r="G429" s="19"/>
      <c r="H429" s="21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</row>
    <row r="430" spans="1:100">
      <c r="A430" s="19"/>
      <c r="B430" s="19"/>
      <c r="C430" s="19"/>
      <c r="D430" s="19"/>
      <c r="E430" s="19"/>
      <c r="F430" s="19"/>
      <c r="G430" s="19"/>
      <c r="H430" s="21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19"/>
      <c r="CH430" s="19"/>
      <c r="CI430" s="19"/>
      <c r="CJ430" s="19"/>
      <c r="CK430" s="19"/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</row>
    <row r="431" spans="1:100">
      <c r="A431" s="19"/>
      <c r="B431" s="19"/>
      <c r="C431" s="19"/>
      <c r="D431" s="19"/>
      <c r="E431" s="19"/>
      <c r="F431" s="19"/>
      <c r="G431" s="19"/>
      <c r="H431" s="21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  <c r="CA431" s="19"/>
      <c r="CB431" s="19"/>
      <c r="CC431" s="19"/>
      <c r="CD431" s="19"/>
      <c r="CE431" s="19"/>
      <c r="CF431" s="19"/>
      <c r="CG431" s="19"/>
      <c r="CH431" s="19"/>
      <c r="CI431" s="19"/>
      <c r="CJ431" s="19"/>
      <c r="CK431" s="19"/>
      <c r="CL431" s="19"/>
      <c r="CM431" s="19"/>
      <c r="CN431" s="19"/>
      <c r="CO431" s="19"/>
      <c r="CP431" s="19"/>
      <c r="CQ431" s="19"/>
      <c r="CR431" s="19"/>
      <c r="CS431" s="19"/>
      <c r="CT431" s="19"/>
      <c r="CU431" s="19"/>
      <c r="CV431" s="19"/>
    </row>
    <row r="432" spans="1:100">
      <c r="A432" s="19"/>
      <c r="B432" s="19"/>
      <c r="C432" s="19"/>
      <c r="D432" s="19"/>
      <c r="E432" s="19"/>
      <c r="F432" s="19"/>
      <c r="G432" s="19"/>
      <c r="H432" s="21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  <c r="CA432" s="19"/>
      <c r="CB432" s="19"/>
      <c r="CC432" s="19"/>
      <c r="CD432" s="19"/>
      <c r="CE432" s="19"/>
      <c r="CF432" s="19"/>
      <c r="CG432" s="19"/>
      <c r="CH432" s="19"/>
      <c r="CI432" s="19"/>
      <c r="CJ432" s="19"/>
      <c r="CK432" s="19"/>
      <c r="CL432" s="19"/>
      <c r="CM432" s="19"/>
      <c r="CN432" s="19"/>
      <c r="CO432" s="19"/>
      <c r="CP432" s="19"/>
      <c r="CQ432" s="19"/>
      <c r="CR432" s="19"/>
      <c r="CS432" s="19"/>
      <c r="CT432" s="19"/>
      <c r="CU432" s="19"/>
      <c r="CV432" s="19"/>
    </row>
    <row r="433" spans="1:100">
      <c r="A433" s="19"/>
      <c r="B433" s="19"/>
      <c r="C433" s="19"/>
      <c r="D433" s="19"/>
      <c r="E433" s="19"/>
      <c r="F433" s="19"/>
      <c r="G433" s="19"/>
      <c r="H433" s="21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</row>
    <row r="434" spans="1:100">
      <c r="A434" s="19"/>
      <c r="B434" s="19"/>
      <c r="C434" s="19"/>
      <c r="D434" s="19"/>
      <c r="E434" s="19"/>
      <c r="F434" s="19"/>
      <c r="G434" s="19"/>
      <c r="H434" s="21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</row>
    <row r="435" spans="1:100">
      <c r="A435" s="19"/>
      <c r="B435" s="19"/>
      <c r="C435" s="19"/>
      <c r="D435" s="19"/>
      <c r="E435" s="19"/>
      <c r="F435" s="19"/>
      <c r="G435" s="19"/>
      <c r="H435" s="21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  <c r="CA435" s="19"/>
      <c r="CB435" s="19"/>
      <c r="CC435" s="19"/>
      <c r="CD435" s="19"/>
      <c r="CE435" s="19"/>
      <c r="CF435" s="19"/>
      <c r="CG435" s="19"/>
      <c r="CH435" s="19"/>
      <c r="CI435" s="19"/>
      <c r="CJ435" s="19"/>
      <c r="CK435" s="19"/>
      <c r="CL435" s="19"/>
      <c r="CM435" s="19"/>
      <c r="CN435" s="19"/>
      <c r="CO435" s="19"/>
      <c r="CP435" s="19"/>
      <c r="CQ435" s="19"/>
      <c r="CR435" s="19"/>
      <c r="CS435" s="19"/>
      <c r="CT435" s="19"/>
      <c r="CU435" s="19"/>
      <c r="CV435" s="19"/>
    </row>
    <row r="436" spans="1:100">
      <c r="A436" s="19"/>
      <c r="B436" s="19"/>
      <c r="C436" s="19"/>
      <c r="D436" s="19"/>
      <c r="E436" s="19"/>
      <c r="F436" s="19"/>
      <c r="G436" s="19"/>
      <c r="H436" s="21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  <c r="CA436" s="19"/>
      <c r="CB436" s="19"/>
      <c r="CC436" s="19"/>
      <c r="CD436" s="19"/>
      <c r="CE436" s="19"/>
      <c r="CF436" s="19"/>
      <c r="CG436" s="19"/>
      <c r="CH436" s="19"/>
      <c r="CI436" s="19"/>
      <c r="CJ436" s="19"/>
      <c r="CK436" s="19"/>
      <c r="CL436" s="19"/>
      <c r="CM436" s="19"/>
      <c r="CN436" s="19"/>
      <c r="CO436" s="19"/>
      <c r="CP436" s="19"/>
      <c r="CQ436" s="19"/>
      <c r="CR436" s="19"/>
      <c r="CS436" s="19"/>
      <c r="CT436" s="19"/>
      <c r="CU436" s="19"/>
      <c r="CV436" s="19"/>
    </row>
    <row r="437" spans="1:100">
      <c r="A437" s="19"/>
      <c r="B437" s="19"/>
      <c r="C437" s="19"/>
      <c r="D437" s="19"/>
      <c r="E437" s="19"/>
      <c r="F437" s="19"/>
      <c r="G437" s="19"/>
      <c r="H437" s="21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  <c r="CA437" s="19"/>
      <c r="CB437" s="19"/>
      <c r="CC437" s="19"/>
      <c r="CD437" s="19"/>
      <c r="CE437" s="19"/>
      <c r="CF437" s="19"/>
      <c r="CG437" s="19"/>
      <c r="CH437" s="19"/>
      <c r="CI437" s="19"/>
      <c r="CJ437" s="19"/>
      <c r="CK437" s="19"/>
      <c r="CL437" s="19"/>
      <c r="CM437" s="19"/>
      <c r="CN437" s="19"/>
      <c r="CO437" s="19"/>
      <c r="CP437" s="19"/>
      <c r="CQ437" s="19"/>
      <c r="CR437" s="19"/>
      <c r="CS437" s="19"/>
      <c r="CT437" s="19"/>
      <c r="CU437" s="19"/>
      <c r="CV437" s="19"/>
    </row>
    <row r="438" spans="1:100">
      <c r="A438" s="19"/>
      <c r="B438" s="19"/>
      <c r="C438" s="19"/>
      <c r="D438" s="19"/>
      <c r="E438" s="19"/>
      <c r="F438" s="19"/>
      <c r="G438" s="19"/>
      <c r="H438" s="21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19"/>
      <c r="CH438" s="19"/>
      <c r="CI438" s="19"/>
      <c r="CJ438" s="19"/>
      <c r="CK438" s="19"/>
      <c r="CL438" s="19"/>
      <c r="CM438" s="19"/>
      <c r="CN438" s="19"/>
      <c r="CO438" s="19"/>
      <c r="CP438" s="19"/>
      <c r="CQ438" s="19"/>
      <c r="CR438" s="19"/>
      <c r="CS438" s="19"/>
      <c r="CT438" s="19"/>
      <c r="CU438" s="19"/>
      <c r="CV438" s="19"/>
    </row>
    <row r="439" spans="1:100">
      <c r="A439" s="19"/>
      <c r="B439" s="19"/>
      <c r="C439" s="19"/>
      <c r="D439" s="19"/>
      <c r="E439" s="19"/>
      <c r="F439" s="19"/>
      <c r="G439" s="19"/>
      <c r="H439" s="21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19"/>
      <c r="CH439" s="19"/>
      <c r="CI439" s="19"/>
      <c r="CJ439" s="19"/>
      <c r="CK439" s="19"/>
      <c r="CL439" s="19"/>
      <c r="CM439" s="19"/>
      <c r="CN439" s="19"/>
      <c r="CO439" s="19"/>
      <c r="CP439" s="19"/>
      <c r="CQ439" s="19"/>
      <c r="CR439" s="19"/>
      <c r="CS439" s="19"/>
      <c r="CT439" s="19"/>
      <c r="CU439" s="19"/>
      <c r="CV439" s="19"/>
    </row>
    <row r="440" spans="1:100">
      <c r="A440" s="19"/>
      <c r="B440" s="19"/>
      <c r="C440" s="19"/>
      <c r="D440" s="19"/>
      <c r="E440" s="19"/>
      <c r="F440" s="19"/>
      <c r="G440" s="19"/>
      <c r="H440" s="21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  <c r="CA440" s="19"/>
      <c r="CB440" s="19"/>
      <c r="CC440" s="19"/>
      <c r="CD440" s="19"/>
      <c r="CE440" s="19"/>
      <c r="CF440" s="19"/>
      <c r="CG440" s="19"/>
      <c r="CH440" s="19"/>
      <c r="CI440" s="19"/>
      <c r="CJ440" s="19"/>
      <c r="CK440" s="19"/>
      <c r="CL440" s="19"/>
      <c r="CM440" s="19"/>
      <c r="CN440" s="19"/>
      <c r="CO440" s="19"/>
      <c r="CP440" s="19"/>
      <c r="CQ440" s="19"/>
      <c r="CR440" s="19"/>
      <c r="CS440" s="19"/>
      <c r="CT440" s="19"/>
      <c r="CU440" s="19"/>
      <c r="CV440" s="19"/>
    </row>
    <row r="441" spans="1:100">
      <c r="A441" s="19"/>
      <c r="B441" s="19"/>
      <c r="C441" s="19"/>
      <c r="D441" s="19"/>
      <c r="E441" s="19"/>
      <c r="F441" s="19"/>
      <c r="G441" s="19"/>
      <c r="H441" s="21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  <c r="CA441" s="19"/>
      <c r="CB441" s="19"/>
      <c r="CC441" s="19"/>
      <c r="CD441" s="19"/>
      <c r="CE441" s="19"/>
      <c r="CF441" s="19"/>
      <c r="CG441" s="19"/>
      <c r="CH441" s="19"/>
      <c r="CI441" s="19"/>
      <c r="CJ441" s="19"/>
      <c r="CK441" s="19"/>
      <c r="CL441" s="19"/>
      <c r="CM441" s="19"/>
      <c r="CN441" s="19"/>
      <c r="CO441" s="19"/>
      <c r="CP441" s="19"/>
      <c r="CQ441" s="19"/>
      <c r="CR441" s="19"/>
      <c r="CS441" s="19"/>
      <c r="CT441" s="19"/>
      <c r="CU441" s="19"/>
      <c r="CV441" s="19"/>
    </row>
    <row r="442" spans="1:100">
      <c r="A442" s="19"/>
      <c r="B442" s="19"/>
      <c r="C442" s="19"/>
      <c r="D442" s="19"/>
      <c r="E442" s="19"/>
      <c r="F442" s="19"/>
      <c r="G442" s="19"/>
      <c r="H442" s="21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  <c r="CA442" s="19"/>
      <c r="CB442" s="19"/>
      <c r="CC442" s="19"/>
      <c r="CD442" s="19"/>
      <c r="CE442" s="19"/>
      <c r="CF442" s="19"/>
      <c r="CG442" s="19"/>
      <c r="CH442" s="19"/>
      <c r="CI442" s="19"/>
      <c r="CJ442" s="19"/>
      <c r="CK442" s="19"/>
      <c r="CL442" s="19"/>
      <c r="CM442" s="19"/>
      <c r="CN442" s="19"/>
      <c r="CO442" s="19"/>
      <c r="CP442" s="19"/>
      <c r="CQ442" s="19"/>
      <c r="CR442" s="19"/>
      <c r="CS442" s="19"/>
      <c r="CT442" s="19"/>
      <c r="CU442" s="19"/>
      <c r="CV442" s="19"/>
    </row>
    <row r="443" spans="1:100">
      <c r="A443" s="19"/>
      <c r="B443" s="19"/>
      <c r="C443" s="19"/>
      <c r="D443" s="19"/>
      <c r="E443" s="19"/>
      <c r="F443" s="19"/>
      <c r="G443" s="19"/>
      <c r="H443" s="21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A443" s="19"/>
      <c r="CB443" s="19"/>
      <c r="CC443" s="19"/>
      <c r="CD443" s="19"/>
      <c r="CE443" s="19"/>
      <c r="CF443" s="19"/>
      <c r="CG443" s="19"/>
      <c r="CH443" s="19"/>
      <c r="CI443" s="19"/>
      <c r="CJ443" s="19"/>
      <c r="CK443" s="19"/>
      <c r="CL443" s="19"/>
      <c r="CM443" s="19"/>
      <c r="CN443" s="19"/>
      <c r="CO443" s="19"/>
      <c r="CP443" s="19"/>
      <c r="CQ443" s="19"/>
      <c r="CR443" s="19"/>
      <c r="CS443" s="19"/>
      <c r="CT443" s="19"/>
      <c r="CU443" s="19"/>
      <c r="CV443" s="19"/>
    </row>
    <row r="444" spans="1:100">
      <c r="A444" s="19"/>
      <c r="B444" s="19"/>
      <c r="C444" s="19"/>
      <c r="D444" s="19"/>
      <c r="E444" s="19"/>
      <c r="F444" s="19"/>
      <c r="G444" s="19"/>
      <c r="H444" s="21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  <c r="CA444" s="19"/>
      <c r="CB444" s="19"/>
      <c r="CC444" s="19"/>
      <c r="CD444" s="19"/>
      <c r="CE444" s="19"/>
      <c r="CF444" s="19"/>
      <c r="CG444" s="19"/>
      <c r="CH444" s="19"/>
      <c r="CI444" s="19"/>
      <c r="CJ444" s="19"/>
      <c r="CK444" s="19"/>
      <c r="CL444" s="19"/>
      <c r="CM444" s="19"/>
      <c r="CN444" s="19"/>
      <c r="CO444" s="19"/>
      <c r="CP444" s="19"/>
      <c r="CQ444" s="19"/>
      <c r="CR444" s="19"/>
      <c r="CS444" s="19"/>
      <c r="CT444" s="19"/>
      <c r="CU444" s="19"/>
      <c r="CV444" s="19"/>
    </row>
    <row r="445" spans="1:100">
      <c r="A445" s="19"/>
      <c r="B445" s="19"/>
      <c r="C445" s="19"/>
      <c r="D445" s="19"/>
      <c r="E445" s="19"/>
      <c r="F445" s="19"/>
      <c r="G445" s="19"/>
      <c r="H445" s="21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  <c r="CA445" s="19"/>
      <c r="CB445" s="19"/>
      <c r="CC445" s="19"/>
      <c r="CD445" s="19"/>
      <c r="CE445" s="19"/>
      <c r="CF445" s="19"/>
      <c r="CG445" s="19"/>
      <c r="CH445" s="19"/>
      <c r="CI445" s="19"/>
      <c r="CJ445" s="19"/>
      <c r="CK445" s="19"/>
      <c r="CL445" s="19"/>
      <c r="CM445" s="19"/>
      <c r="CN445" s="19"/>
      <c r="CO445" s="19"/>
      <c r="CP445" s="19"/>
      <c r="CQ445" s="19"/>
      <c r="CR445" s="19"/>
      <c r="CS445" s="19"/>
      <c r="CT445" s="19"/>
      <c r="CU445" s="19"/>
      <c r="CV445" s="19"/>
    </row>
    <row r="446" spans="1:100">
      <c r="A446" s="19"/>
      <c r="B446" s="19"/>
      <c r="C446" s="19"/>
      <c r="D446" s="19"/>
      <c r="E446" s="19"/>
      <c r="F446" s="19"/>
      <c r="G446" s="19"/>
      <c r="H446" s="21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  <c r="CA446" s="19"/>
      <c r="CB446" s="19"/>
      <c r="CC446" s="19"/>
      <c r="CD446" s="19"/>
      <c r="CE446" s="19"/>
      <c r="CF446" s="19"/>
      <c r="CG446" s="19"/>
      <c r="CH446" s="19"/>
      <c r="CI446" s="19"/>
      <c r="CJ446" s="19"/>
      <c r="CK446" s="19"/>
      <c r="CL446" s="19"/>
      <c r="CM446" s="19"/>
      <c r="CN446" s="19"/>
      <c r="CO446" s="19"/>
      <c r="CP446" s="19"/>
      <c r="CQ446" s="19"/>
      <c r="CR446" s="19"/>
      <c r="CS446" s="19"/>
      <c r="CT446" s="19"/>
      <c r="CU446" s="19"/>
      <c r="CV446" s="19"/>
    </row>
    <row r="447" spans="1:100">
      <c r="A447" s="19"/>
      <c r="B447" s="19"/>
      <c r="C447" s="19"/>
      <c r="D447" s="19"/>
      <c r="E447" s="19"/>
      <c r="F447" s="19"/>
      <c r="G447" s="19"/>
      <c r="H447" s="21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  <c r="CA447" s="19"/>
      <c r="CB447" s="19"/>
      <c r="CC447" s="19"/>
      <c r="CD447" s="19"/>
      <c r="CE447" s="19"/>
      <c r="CF447" s="19"/>
      <c r="CG447" s="19"/>
      <c r="CH447" s="19"/>
      <c r="CI447" s="19"/>
      <c r="CJ447" s="19"/>
      <c r="CK447" s="19"/>
      <c r="CL447" s="19"/>
      <c r="CM447" s="19"/>
      <c r="CN447" s="19"/>
      <c r="CO447" s="19"/>
      <c r="CP447" s="19"/>
      <c r="CQ447" s="19"/>
      <c r="CR447" s="19"/>
      <c r="CS447" s="19"/>
      <c r="CT447" s="19"/>
      <c r="CU447" s="19"/>
      <c r="CV447" s="19"/>
    </row>
    <row r="448" spans="1:100">
      <c r="A448" s="19"/>
      <c r="B448" s="19"/>
      <c r="C448" s="19"/>
      <c r="D448" s="19"/>
      <c r="E448" s="19"/>
      <c r="F448" s="19"/>
      <c r="G448" s="19"/>
      <c r="H448" s="21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</row>
    <row r="449" spans="1:100">
      <c r="A449" s="19"/>
      <c r="B449" s="19"/>
      <c r="C449" s="19"/>
      <c r="D449" s="19"/>
      <c r="E449" s="19"/>
      <c r="F449" s="19"/>
      <c r="G449" s="19"/>
      <c r="H449" s="21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</row>
    <row r="450" spans="1:100">
      <c r="A450" s="19"/>
      <c r="B450" s="19"/>
      <c r="C450" s="19"/>
      <c r="D450" s="19"/>
      <c r="E450" s="19"/>
      <c r="F450" s="19"/>
      <c r="G450" s="19"/>
      <c r="H450" s="21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  <c r="CA450" s="19"/>
      <c r="CB450" s="19"/>
      <c r="CC450" s="19"/>
      <c r="CD450" s="19"/>
      <c r="CE450" s="19"/>
      <c r="CF450" s="19"/>
      <c r="CG450" s="19"/>
      <c r="CH450" s="19"/>
      <c r="CI450" s="19"/>
      <c r="CJ450" s="19"/>
      <c r="CK450" s="19"/>
      <c r="CL450" s="19"/>
      <c r="CM450" s="19"/>
      <c r="CN450" s="19"/>
      <c r="CO450" s="19"/>
      <c r="CP450" s="19"/>
      <c r="CQ450" s="19"/>
      <c r="CR450" s="19"/>
      <c r="CS450" s="19"/>
      <c r="CT450" s="19"/>
      <c r="CU450" s="19"/>
      <c r="CV450" s="19"/>
    </row>
    <row r="451" spans="1:100">
      <c r="A451" s="19"/>
      <c r="B451" s="19"/>
      <c r="C451" s="19"/>
      <c r="D451" s="19"/>
      <c r="E451" s="19"/>
      <c r="F451" s="19"/>
      <c r="G451" s="19"/>
      <c r="H451" s="21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  <c r="CA451" s="19"/>
      <c r="CB451" s="19"/>
      <c r="CC451" s="19"/>
      <c r="CD451" s="19"/>
      <c r="CE451" s="19"/>
      <c r="CF451" s="19"/>
      <c r="CG451" s="19"/>
      <c r="CH451" s="19"/>
      <c r="CI451" s="19"/>
      <c r="CJ451" s="19"/>
      <c r="CK451" s="19"/>
      <c r="CL451" s="19"/>
      <c r="CM451" s="19"/>
      <c r="CN451" s="19"/>
      <c r="CO451" s="19"/>
      <c r="CP451" s="19"/>
      <c r="CQ451" s="19"/>
      <c r="CR451" s="19"/>
      <c r="CS451" s="19"/>
      <c r="CT451" s="19"/>
      <c r="CU451" s="19"/>
      <c r="CV451" s="19"/>
    </row>
    <row r="452" spans="1:100">
      <c r="A452" s="19"/>
      <c r="B452" s="19"/>
      <c r="C452" s="19"/>
      <c r="D452" s="19"/>
      <c r="E452" s="19"/>
      <c r="F452" s="19"/>
      <c r="G452" s="19"/>
      <c r="H452" s="21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  <c r="CA452" s="19"/>
      <c r="CB452" s="19"/>
      <c r="CC452" s="19"/>
      <c r="CD452" s="19"/>
      <c r="CE452" s="19"/>
      <c r="CF452" s="19"/>
      <c r="CG452" s="19"/>
      <c r="CH452" s="19"/>
      <c r="CI452" s="19"/>
      <c r="CJ452" s="19"/>
      <c r="CK452" s="19"/>
      <c r="CL452" s="19"/>
      <c r="CM452" s="19"/>
      <c r="CN452" s="19"/>
      <c r="CO452" s="19"/>
      <c r="CP452" s="19"/>
      <c r="CQ452" s="19"/>
      <c r="CR452" s="19"/>
      <c r="CS452" s="19"/>
      <c r="CT452" s="19"/>
      <c r="CU452" s="19"/>
      <c r="CV452" s="19"/>
    </row>
    <row r="453" spans="1:100">
      <c r="A453" s="19"/>
      <c r="B453" s="19"/>
      <c r="C453" s="19"/>
      <c r="D453" s="19"/>
      <c r="E453" s="19"/>
      <c r="F453" s="19"/>
      <c r="G453" s="19"/>
      <c r="H453" s="21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</row>
    <row r="454" spans="1:100">
      <c r="A454" s="19"/>
      <c r="B454" s="19"/>
      <c r="C454" s="19"/>
      <c r="D454" s="19"/>
      <c r="E454" s="19"/>
      <c r="F454" s="19"/>
      <c r="G454" s="19"/>
      <c r="H454" s="21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</row>
    <row r="455" spans="1:100">
      <c r="A455" s="19"/>
      <c r="B455" s="19"/>
      <c r="C455" s="19"/>
      <c r="D455" s="19"/>
      <c r="E455" s="19"/>
      <c r="F455" s="19"/>
      <c r="G455" s="19"/>
      <c r="H455" s="21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  <c r="CA455" s="19"/>
      <c r="CB455" s="19"/>
      <c r="CC455" s="19"/>
      <c r="CD455" s="19"/>
      <c r="CE455" s="19"/>
      <c r="CF455" s="19"/>
      <c r="CG455" s="19"/>
      <c r="CH455" s="19"/>
      <c r="CI455" s="19"/>
      <c r="CJ455" s="19"/>
      <c r="CK455" s="19"/>
      <c r="CL455" s="19"/>
      <c r="CM455" s="19"/>
      <c r="CN455" s="19"/>
      <c r="CO455" s="19"/>
      <c r="CP455" s="19"/>
      <c r="CQ455" s="19"/>
      <c r="CR455" s="19"/>
      <c r="CS455" s="19"/>
      <c r="CT455" s="19"/>
      <c r="CU455" s="19"/>
      <c r="CV455" s="19"/>
    </row>
    <row r="456" spans="1:100">
      <c r="A456" s="19"/>
      <c r="B456" s="19"/>
      <c r="C456" s="19"/>
      <c r="D456" s="19"/>
      <c r="E456" s="19"/>
      <c r="F456" s="19"/>
      <c r="G456" s="19"/>
      <c r="H456" s="21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/>
      <c r="CH456" s="19"/>
      <c r="CI456" s="19"/>
      <c r="CJ456" s="19"/>
      <c r="CK456" s="19"/>
      <c r="CL456" s="19"/>
      <c r="CM456" s="19"/>
      <c r="CN456" s="19"/>
      <c r="CO456" s="19"/>
      <c r="CP456" s="19"/>
      <c r="CQ456" s="19"/>
      <c r="CR456" s="19"/>
      <c r="CS456" s="19"/>
      <c r="CT456" s="19"/>
      <c r="CU456" s="19"/>
      <c r="CV456" s="19"/>
    </row>
    <row r="457" spans="1:100">
      <c r="A457" s="19"/>
      <c r="B457" s="19"/>
      <c r="C457" s="19"/>
      <c r="D457" s="19"/>
      <c r="E457" s="19"/>
      <c r="F457" s="19"/>
      <c r="G457" s="19"/>
      <c r="H457" s="21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19"/>
      <c r="CK457" s="19"/>
      <c r="CL457" s="19"/>
      <c r="CM457" s="19"/>
      <c r="CN457" s="19"/>
      <c r="CO457" s="19"/>
      <c r="CP457" s="19"/>
      <c r="CQ457" s="19"/>
      <c r="CR457" s="19"/>
      <c r="CS457" s="19"/>
      <c r="CT457" s="19"/>
      <c r="CU457" s="19"/>
      <c r="CV457" s="19"/>
    </row>
    <row r="458" spans="1:100">
      <c r="A458" s="19"/>
      <c r="B458" s="19"/>
      <c r="C458" s="19"/>
      <c r="D458" s="19"/>
      <c r="E458" s="19"/>
      <c r="F458" s="19"/>
      <c r="G458" s="19"/>
      <c r="H458" s="21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</row>
    <row r="459" spans="1:100">
      <c r="A459" s="19"/>
      <c r="B459" s="19"/>
      <c r="C459" s="19"/>
      <c r="D459" s="19"/>
      <c r="E459" s="19"/>
      <c r="F459" s="19"/>
      <c r="G459" s="19"/>
      <c r="H459" s="21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</row>
    <row r="460" spans="1:100">
      <c r="A460" s="19"/>
      <c r="B460" s="19"/>
      <c r="C460" s="19"/>
      <c r="D460" s="19"/>
      <c r="E460" s="19"/>
      <c r="F460" s="19"/>
      <c r="G460" s="19"/>
      <c r="H460" s="21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19"/>
      <c r="CQ460" s="19"/>
      <c r="CR460" s="19"/>
      <c r="CS460" s="19"/>
      <c r="CT460" s="19"/>
      <c r="CU460" s="19"/>
      <c r="CV460" s="19"/>
    </row>
    <row r="461" spans="1:100">
      <c r="A461" s="19"/>
      <c r="B461" s="19"/>
      <c r="C461" s="19"/>
      <c r="D461" s="19"/>
      <c r="E461" s="19"/>
      <c r="F461" s="19"/>
      <c r="G461" s="19"/>
      <c r="H461" s="21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19"/>
      <c r="CK461" s="19"/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</row>
    <row r="462" spans="1:100">
      <c r="A462" s="19"/>
      <c r="B462" s="19"/>
      <c r="C462" s="19"/>
      <c r="D462" s="19"/>
      <c r="E462" s="19"/>
      <c r="F462" s="19"/>
      <c r="G462" s="19"/>
      <c r="H462" s="21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  <c r="CA462" s="19"/>
      <c r="CB462" s="19"/>
      <c r="CC462" s="19"/>
      <c r="CD462" s="19"/>
      <c r="CE462" s="19"/>
      <c r="CF462" s="19"/>
      <c r="CG462" s="19"/>
      <c r="CH462" s="19"/>
      <c r="CI462" s="19"/>
      <c r="CJ462" s="19"/>
      <c r="CK462" s="19"/>
      <c r="CL462" s="19"/>
      <c r="CM462" s="19"/>
      <c r="CN462" s="19"/>
      <c r="CO462" s="19"/>
      <c r="CP462" s="19"/>
      <c r="CQ462" s="19"/>
      <c r="CR462" s="19"/>
      <c r="CS462" s="19"/>
      <c r="CT462" s="19"/>
      <c r="CU462" s="19"/>
      <c r="CV462" s="19"/>
    </row>
    <row r="463" spans="1:100">
      <c r="A463" s="19"/>
      <c r="B463" s="19"/>
      <c r="C463" s="19"/>
      <c r="D463" s="19"/>
      <c r="E463" s="19"/>
      <c r="F463" s="19"/>
      <c r="G463" s="19"/>
      <c r="H463" s="21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</row>
    <row r="464" spans="1:100">
      <c r="A464" s="19"/>
      <c r="B464" s="19"/>
      <c r="C464" s="19"/>
      <c r="D464" s="19"/>
      <c r="E464" s="19"/>
      <c r="F464" s="19"/>
      <c r="G464" s="19"/>
      <c r="H464" s="21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</row>
    <row r="465" spans="1:100">
      <c r="A465" s="19"/>
      <c r="B465" s="19"/>
      <c r="C465" s="19"/>
      <c r="D465" s="19"/>
      <c r="E465" s="19"/>
      <c r="F465" s="19"/>
      <c r="G465" s="19"/>
      <c r="H465" s="21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19"/>
      <c r="CK465" s="19"/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</row>
    <row r="466" spans="1:100">
      <c r="A466" s="19"/>
      <c r="B466" s="19"/>
      <c r="C466" s="19"/>
      <c r="D466" s="19"/>
      <c r="E466" s="19"/>
      <c r="F466" s="19"/>
      <c r="G466" s="19"/>
      <c r="H466" s="21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  <c r="CB466" s="19"/>
      <c r="CC466" s="19"/>
      <c r="CD466" s="19"/>
      <c r="CE466" s="19"/>
      <c r="CF466" s="19"/>
      <c r="CG466" s="19"/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</row>
    <row r="467" spans="1:100">
      <c r="A467" s="19"/>
      <c r="B467" s="19"/>
      <c r="C467" s="19"/>
      <c r="D467" s="19"/>
      <c r="E467" s="19"/>
      <c r="F467" s="19"/>
      <c r="G467" s="19"/>
      <c r="H467" s="21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</row>
    <row r="468" spans="1:100">
      <c r="A468" s="19"/>
      <c r="B468" s="19"/>
      <c r="C468" s="19"/>
      <c r="D468" s="19"/>
      <c r="E468" s="19"/>
      <c r="F468" s="19"/>
      <c r="G468" s="19"/>
      <c r="H468" s="21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</row>
    <row r="469" spans="1:100">
      <c r="A469" s="19"/>
      <c r="B469" s="19"/>
      <c r="C469" s="19"/>
      <c r="D469" s="19"/>
      <c r="E469" s="19"/>
      <c r="F469" s="19"/>
      <c r="G469" s="19"/>
      <c r="H469" s="21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</row>
    <row r="470" spans="1:100">
      <c r="A470" s="19"/>
      <c r="B470" s="19"/>
      <c r="C470" s="19"/>
      <c r="D470" s="19"/>
      <c r="E470" s="19"/>
      <c r="F470" s="19"/>
      <c r="G470" s="19"/>
      <c r="H470" s="21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  <c r="CA470" s="19"/>
      <c r="CB470" s="19"/>
      <c r="CC470" s="19"/>
      <c r="CD470" s="19"/>
      <c r="CE470" s="19"/>
      <c r="CF470" s="19"/>
      <c r="CG470" s="19"/>
      <c r="CH470" s="19"/>
      <c r="CI470" s="19"/>
      <c r="CJ470" s="19"/>
      <c r="CK470" s="19"/>
      <c r="CL470" s="19"/>
      <c r="CM470" s="19"/>
      <c r="CN470" s="19"/>
      <c r="CO470" s="19"/>
      <c r="CP470" s="19"/>
      <c r="CQ470" s="19"/>
      <c r="CR470" s="19"/>
      <c r="CS470" s="19"/>
      <c r="CT470" s="19"/>
      <c r="CU470" s="19"/>
      <c r="CV470" s="19"/>
    </row>
    <row r="471" spans="1:100">
      <c r="A471" s="19"/>
      <c r="B471" s="19"/>
      <c r="C471" s="19"/>
      <c r="D471" s="19"/>
      <c r="E471" s="19"/>
      <c r="F471" s="19"/>
      <c r="G471" s="19"/>
      <c r="H471" s="21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  <c r="CA471" s="19"/>
      <c r="CB471" s="19"/>
      <c r="CC471" s="19"/>
      <c r="CD471" s="19"/>
      <c r="CE471" s="19"/>
      <c r="CF471" s="19"/>
      <c r="CG471" s="19"/>
      <c r="CH471" s="19"/>
      <c r="CI471" s="19"/>
      <c r="CJ471" s="19"/>
      <c r="CK471" s="19"/>
      <c r="CL471" s="19"/>
      <c r="CM471" s="19"/>
      <c r="CN471" s="19"/>
      <c r="CO471" s="19"/>
      <c r="CP471" s="19"/>
      <c r="CQ471" s="19"/>
      <c r="CR471" s="19"/>
      <c r="CS471" s="19"/>
      <c r="CT471" s="19"/>
      <c r="CU471" s="19"/>
      <c r="CV471" s="19"/>
    </row>
    <row r="472" spans="1:100">
      <c r="A472" s="19"/>
      <c r="B472" s="19"/>
      <c r="C472" s="19"/>
      <c r="D472" s="19"/>
      <c r="E472" s="19"/>
      <c r="F472" s="19"/>
      <c r="G472" s="19"/>
      <c r="H472" s="21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  <c r="CA472" s="19"/>
      <c r="CB472" s="19"/>
      <c r="CC472" s="19"/>
      <c r="CD472" s="19"/>
      <c r="CE472" s="19"/>
      <c r="CF472" s="19"/>
      <c r="CG472" s="19"/>
      <c r="CH472" s="19"/>
      <c r="CI472" s="19"/>
      <c r="CJ472" s="19"/>
      <c r="CK472" s="19"/>
      <c r="CL472" s="19"/>
      <c r="CM472" s="19"/>
      <c r="CN472" s="19"/>
      <c r="CO472" s="19"/>
      <c r="CP472" s="19"/>
      <c r="CQ472" s="19"/>
      <c r="CR472" s="19"/>
      <c r="CS472" s="19"/>
      <c r="CT472" s="19"/>
      <c r="CU472" s="19"/>
      <c r="CV472" s="19"/>
    </row>
    <row r="473" spans="1:100">
      <c r="A473" s="19"/>
      <c r="B473" s="19"/>
      <c r="C473" s="19"/>
      <c r="D473" s="19"/>
      <c r="E473" s="19"/>
      <c r="F473" s="19"/>
      <c r="G473" s="19"/>
      <c r="H473" s="21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</row>
    <row r="474" spans="1:100">
      <c r="A474" s="19"/>
      <c r="B474" s="19"/>
      <c r="C474" s="19"/>
      <c r="D474" s="19"/>
      <c r="E474" s="19"/>
      <c r="F474" s="19"/>
      <c r="G474" s="19"/>
      <c r="H474" s="21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19"/>
      <c r="CH474" s="19"/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</row>
    <row r="475" spans="1:100">
      <c r="A475" s="19"/>
      <c r="B475" s="19"/>
      <c r="C475" s="19"/>
      <c r="D475" s="19"/>
      <c r="E475" s="19"/>
      <c r="F475" s="19"/>
      <c r="G475" s="19"/>
      <c r="H475" s="21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  <c r="CA475" s="19"/>
      <c r="CB475" s="19"/>
      <c r="CC475" s="19"/>
      <c r="CD475" s="19"/>
      <c r="CE475" s="19"/>
      <c r="CF475" s="19"/>
      <c r="CG475" s="19"/>
      <c r="CH475" s="19"/>
      <c r="CI475" s="19"/>
      <c r="CJ475" s="19"/>
      <c r="CK475" s="19"/>
      <c r="CL475" s="19"/>
      <c r="CM475" s="19"/>
      <c r="CN475" s="19"/>
      <c r="CO475" s="19"/>
      <c r="CP475" s="19"/>
      <c r="CQ475" s="19"/>
      <c r="CR475" s="19"/>
      <c r="CS475" s="19"/>
      <c r="CT475" s="19"/>
      <c r="CU475" s="19"/>
      <c r="CV475" s="19"/>
    </row>
    <row r="476" spans="1:100">
      <c r="A476" s="19"/>
      <c r="B476" s="19"/>
      <c r="C476" s="19"/>
      <c r="D476" s="19"/>
      <c r="E476" s="19"/>
      <c r="F476" s="19"/>
      <c r="G476" s="19"/>
      <c r="H476" s="21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  <c r="CA476" s="19"/>
      <c r="CB476" s="19"/>
      <c r="CC476" s="19"/>
      <c r="CD476" s="19"/>
      <c r="CE476" s="19"/>
      <c r="CF476" s="19"/>
      <c r="CG476" s="19"/>
      <c r="CH476" s="19"/>
      <c r="CI476" s="19"/>
      <c r="CJ476" s="19"/>
      <c r="CK476" s="19"/>
      <c r="CL476" s="19"/>
      <c r="CM476" s="19"/>
      <c r="CN476" s="19"/>
      <c r="CO476" s="19"/>
      <c r="CP476" s="19"/>
      <c r="CQ476" s="19"/>
      <c r="CR476" s="19"/>
      <c r="CS476" s="19"/>
      <c r="CT476" s="19"/>
      <c r="CU476" s="19"/>
      <c r="CV476" s="19"/>
    </row>
    <row r="477" spans="1:100">
      <c r="A477" s="19"/>
      <c r="B477" s="19"/>
      <c r="C477" s="19"/>
      <c r="D477" s="19"/>
      <c r="E477" s="19"/>
      <c r="F477" s="19"/>
      <c r="G477" s="19"/>
      <c r="H477" s="21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</row>
    <row r="478" spans="1:100">
      <c r="A478" s="19"/>
      <c r="B478" s="19"/>
      <c r="C478" s="19"/>
      <c r="D478" s="19"/>
      <c r="E478" s="19"/>
      <c r="F478" s="19"/>
      <c r="G478" s="19"/>
      <c r="H478" s="21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</row>
    <row r="479" spans="1:100">
      <c r="A479" s="19"/>
      <c r="B479" s="19"/>
      <c r="C479" s="19"/>
      <c r="D479" s="19"/>
      <c r="E479" s="19"/>
      <c r="F479" s="19"/>
      <c r="G479" s="19"/>
      <c r="H479" s="21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</row>
    <row r="480" spans="1:100">
      <c r="A480" s="19"/>
      <c r="B480" s="19"/>
      <c r="C480" s="19"/>
      <c r="D480" s="19"/>
      <c r="E480" s="19"/>
      <c r="F480" s="19"/>
      <c r="G480" s="19"/>
      <c r="H480" s="21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  <c r="CA480" s="19"/>
      <c r="CB480" s="19"/>
      <c r="CC480" s="19"/>
      <c r="CD480" s="19"/>
      <c r="CE480" s="19"/>
      <c r="CF480" s="19"/>
      <c r="CG480" s="19"/>
      <c r="CH480" s="19"/>
      <c r="CI480" s="19"/>
      <c r="CJ480" s="19"/>
      <c r="CK480" s="19"/>
      <c r="CL480" s="19"/>
      <c r="CM480" s="19"/>
      <c r="CN480" s="19"/>
      <c r="CO480" s="19"/>
      <c r="CP480" s="19"/>
      <c r="CQ480" s="19"/>
      <c r="CR480" s="19"/>
      <c r="CS480" s="19"/>
      <c r="CT480" s="19"/>
      <c r="CU480" s="19"/>
      <c r="CV480" s="19"/>
    </row>
    <row r="481" spans="1:100">
      <c r="A481" s="19"/>
      <c r="B481" s="19"/>
      <c r="C481" s="19"/>
      <c r="D481" s="19"/>
      <c r="E481" s="19"/>
      <c r="F481" s="19"/>
      <c r="G481" s="19"/>
      <c r="H481" s="21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  <c r="CA481" s="19"/>
      <c r="CB481" s="19"/>
      <c r="CC481" s="19"/>
      <c r="CD481" s="19"/>
      <c r="CE481" s="19"/>
      <c r="CF481" s="19"/>
      <c r="CG481" s="19"/>
      <c r="CH481" s="19"/>
      <c r="CI481" s="19"/>
      <c r="CJ481" s="19"/>
      <c r="CK481" s="19"/>
      <c r="CL481" s="19"/>
      <c r="CM481" s="19"/>
      <c r="CN481" s="19"/>
      <c r="CO481" s="19"/>
      <c r="CP481" s="19"/>
      <c r="CQ481" s="19"/>
      <c r="CR481" s="19"/>
      <c r="CS481" s="19"/>
      <c r="CT481" s="19"/>
      <c r="CU481" s="19"/>
      <c r="CV481" s="19"/>
    </row>
    <row r="482" spans="1:100">
      <c r="A482" s="19"/>
      <c r="B482" s="19"/>
      <c r="C482" s="19"/>
      <c r="D482" s="19"/>
      <c r="E482" s="19"/>
      <c r="F482" s="19"/>
      <c r="G482" s="19"/>
      <c r="H482" s="21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  <c r="CA482" s="19"/>
      <c r="CB482" s="19"/>
      <c r="CC482" s="19"/>
      <c r="CD482" s="19"/>
      <c r="CE482" s="19"/>
      <c r="CF482" s="19"/>
      <c r="CG482" s="19"/>
      <c r="CH482" s="19"/>
      <c r="CI482" s="19"/>
      <c r="CJ482" s="19"/>
      <c r="CK482" s="19"/>
      <c r="CL482" s="19"/>
      <c r="CM482" s="19"/>
      <c r="CN482" s="19"/>
      <c r="CO482" s="19"/>
      <c r="CP482" s="19"/>
      <c r="CQ482" s="19"/>
      <c r="CR482" s="19"/>
      <c r="CS482" s="19"/>
      <c r="CT482" s="19"/>
      <c r="CU482" s="19"/>
      <c r="CV482" s="19"/>
    </row>
    <row r="483" spans="1:100">
      <c r="A483" s="19"/>
      <c r="B483" s="19"/>
      <c r="C483" s="19"/>
      <c r="D483" s="19"/>
      <c r="E483" s="19"/>
      <c r="F483" s="19"/>
      <c r="G483" s="19"/>
      <c r="H483" s="21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19"/>
      <c r="CH483" s="19"/>
      <c r="CI483" s="19"/>
      <c r="CJ483" s="19"/>
      <c r="CK483" s="19"/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</row>
    <row r="484" spans="1:100">
      <c r="A484" s="19"/>
      <c r="B484" s="19"/>
      <c r="C484" s="19"/>
      <c r="D484" s="19"/>
      <c r="E484" s="19"/>
      <c r="F484" s="19"/>
      <c r="G484" s="19"/>
      <c r="H484" s="21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A484" s="19"/>
      <c r="CB484" s="19"/>
      <c r="CC484" s="19"/>
      <c r="CD484" s="19"/>
      <c r="CE484" s="19"/>
      <c r="CF484" s="19"/>
      <c r="CG484" s="19"/>
      <c r="CH484" s="19"/>
      <c r="CI484" s="19"/>
      <c r="CJ484" s="19"/>
      <c r="CK484" s="19"/>
      <c r="CL484" s="19"/>
      <c r="CM484" s="19"/>
      <c r="CN484" s="19"/>
      <c r="CO484" s="19"/>
      <c r="CP484" s="19"/>
      <c r="CQ484" s="19"/>
      <c r="CR484" s="19"/>
      <c r="CS484" s="19"/>
      <c r="CT484" s="19"/>
      <c r="CU484" s="19"/>
      <c r="CV484" s="19"/>
    </row>
    <row r="485" spans="1:100">
      <c r="A485" s="19"/>
      <c r="B485" s="19"/>
      <c r="C485" s="19"/>
      <c r="D485" s="19"/>
      <c r="E485" s="19"/>
      <c r="F485" s="19"/>
      <c r="G485" s="19"/>
      <c r="H485" s="21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  <c r="CA485" s="19"/>
      <c r="CB485" s="19"/>
      <c r="CC485" s="19"/>
      <c r="CD485" s="19"/>
      <c r="CE485" s="19"/>
      <c r="CF485" s="19"/>
      <c r="CG485" s="19"/>
      <c r="CH485" s="19"/>
      <c r="CI485" s="19"/>
      <c r="CJ485" s="19"/>
      <c r="CK485" s="19"/>
      <c r="CL485" s="19"/>
      <c r="CM485" s="19"/>
      <c r="CN485" s="19"/>
      <c r="CO485" s="19"/>
      <c r="CP485" s="19"/>
      <c r="CQ485" s="19"/>
      <c r="CR485" s="19"/>
      <c r="CS485" s="19"/>
      <c r="CT485" s="19"/>
      <c r="CU485" s="19"/>
      <c r="CV485" s="19"/>
    </row>
    <row r="486" spans="1:100">
      <c r="A486" s="19"/>
      <c r="B486" s="19"/>
      <c r="C486" s="19"/>
      <c r="D486" s="19"/>
      <c r="E486" s="19"/>
      <c r="F486" s="19"/>
      <c r="G486" s="19"/>
      <c r="H486" s="21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  <c r="CA486" s="19"/>
      <c r="CB486" s="19"/>
      <c r="CC486" s="19"/>
      <c r="CD486" s="19"/>
      <c r="CE486" s="19"/>
      <c r="CF486" s="19"/>
      <c r="CG486" s="19"/>
      <c r="CH486" s="19"/>
      <c r="CI486" s="19"/>
      <c r="CJ486" s="19"/>
      <c r="CK486" s="19"/>
      <c r="CL486" s="19"/>
      <c r="CM486" s="19"/>
      <c r="CN486" s="19"/>
      <c r="CO486" s="19"/>
      <c r="CP486" s="19"/>
      <c r="CQ486" s="19"/>
      <c r="CR486" s="19"/>
      <c r="CS486" s="19"/>
      <c r="CT486" s="19"/>
      <c r="CU486" s="19"/>
      <c r="CV486" s="19"/>
    </row>
    <row r="487" spans="1:100">
      <c r="A487" s="19"/>
      <c r="B487" s="19"/>
      <c r="C487" s="19"/>
      <c r="D487" s="19"/>
      <c r="E487" s="19"/>
      <c r="F487" s="19"/>
      <c r="G487" s="19"/>
      <c r="H487" s="21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  <c r="CA487" s="19"/>
      <c r="CB487" s="19"/>
      <c r="CC487" s="19"/>
      <c r="CD487" s="19"/>
      <c r="CE487" s="19"/>
      <c r="CF487" s="19"/>
      <c r="CG487" s="19"/>
      <c r="CH487" s="19"/>
      <c r="CI487" s="19"/>
      <c r="CJ487" s="19"/>
      <c r="CK487" s="19"/>
      <c r="CL487" s="19"/>
      <c r="CM487" s="19"/>
      <c r="CN487" s="19"/>
      <c r="CO487" s="19"/>
      <c r="CP487" s="19"/>
      <c r="CQ487" s="19"/>
      <c r="CR487" s="19"/>
      <c r="CS487" s="19"/>
      <c r="CT487" s="19"/>
      <c r="CU487" s="19"/>
      <c r="CV487" s="19"/>
    </row>
    <row r="488" spans="1:100">
      <c r="A488" s="19"/>
      <c r="B488" s="19"/>
      <c r="C488" s="19"/>
      <c r="D488" s="19"/>
      <c r="E488" s="19"/>
      <c r="F488" s="19"/>
      <c r="G488" s="19"/>
      <c r="H488" s="21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U488" s="19"/>
      <c r="CV488" s="19"/>
    </row>
    <row r="489" spans="1:100">
      <c r="A489" s="19"/>
      <c r="B489" s="19"/>
      <c r="C489" s="19"/>
      <c r="D489" s="19"/>
      <c r="E489" s="19"/>
      <c r="F489" s="19"/>
      <c r="G489" s="19"/>
      <c r="H489" s="21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</row>
    <row r="490" spans="1:100">
      <c r="A490" s="19"/>
      <c r="B490" s="19"/>
      <c r="C490" s="19"/>
      <c r="D490" s="19"/>
      <c r="E490" s="19"/>
      <c r="F490" s="19"/>
      <c r="G490" s="19"/>
      <c r="H490" s="21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  <c r="CA490" s="19"/>
      <c r="CB490" s="19"/>
      <c r="CC490" s="19"/>
      <c r="CD490" s="19"/>
      <c r="CE490" s="19"/>
      <c r="CF490" s="19"/>
      <c r="CG490" s="19"/>
      <c r="CH490" s="19"/>
      <c r="CI490" s="19"/>
      <c r="CJ490" s="19"/>
      <c r="CK490" s="19"/>
      <c r="CL490" s="19"/>
      <c r="CM490" s="19"/>
      <c r="CN490" s="19"/>
      <c r="CO490" s="19"/>
      <c r="CP490" s="19"/>
      <c r="CQ490" s="19"/>
      <c r="CR490" s="19"/>
      <c r="CS490" s="19"/>
      <c r="CT490" s="19"/>
      <c r="CU490" s="19"/>
      <c r="CV490" s="19"/>
    </row>
    <row r="491" spans="1:100">
      <c r="A491" s="19"/>
      <c r="B491" s="19"/>
      <c r="C491" s="19"/>
      <c r="D491" s="19"/>
      <c r="E491" s="19"/>
      <c r="F491" s="19"/>
      <c r="G491" s="19"/>
      <c r="H491" s="21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  <c r="CA491" s="19"/>
      <c r="CB491" s="19"/>
      <c r="CC491" s="19"/>
      <c r="CD491" s="19"/>
      <c r="CE491" s="19"/>
      <c r="CF491" s="19"/>
      <c r="CG491" s="19"/>
      <c r="CH491" s="19"/>
      <c r="CI491" s="19"/>
      <c r="CJ491" s="19"/>
      <c r="CK491" s="19"/>
      <c r="CL491" s="19"/>
      <c r="CM491" s="19"/>
      <c r="CN491" s="19"/>
      <c r="CO491" s="19"/>
      <c r="CP491" s="19"/>
      <c r="CQ491" s="19"/>
      <c r="CR491" s="19"/>
      <c r="CS491" s="19"/>
      <c r="CT491" s="19"/>
      <c r="CU491" s="19"/>
      <c r="CV491" s="19"/>
    </row>
    <row r="492" spans="1:100">
      <c r="A492" s="19"/>
      <c r="B492" s="19"/>
      <c r="C492" s="19"/>
      <c r="D492" s="19"/>
      <c r="E492" s="19"/>
      <c r="F492" s="19"/>
      <c r="G492" s="19"/>
      <c r="H492" s="21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  <c r="CA492" s="19"/>
      <c r="CB492" s="19"/>
      <c r="CC492" s="19"/>
      <c r="CD492" s="19"/>
      <c r="CE492" s="19"/>
      <c r="CF492" s="19"/>
      <c r="CG492" s="19"/>
      <c r="CH492" s="19"/>
      <c r="CI492" s="19"/>
      <c r="CJ492" s="19"/>
      <c r="CK492" s="19"/>
      <c r="CL492" s="19"/>
      <c r="CM492" s="19"/>
      <c r="CN492" s="19"/>
      <c r="CO492" s="19"/>
      <c r="CP492" s="19"/>
      <c r="CQ492" s="19"/>
      <c r="CR492" s="19"/>
      <c r="CS492" s="19"/>
      <c r="CT492" s="19"/>
      <c r="CU492" s="19"/>
      <c r="CV492" s="19"/>
    </row>
    <row r="493" spans="1:100">
      <c r="A493" s="19"/>
      <c r="B493" s="19"/>
      <c r="C493" s="19"/>
      <c r="D493" s="19"/>
      <c r="E493" s="19"/>
      <c r="F493" s="19"/>
      <c r="G493" s="19"/>
      <c r="H493" s="21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</row>
    <row r="494" spans="1:100">
      <c r="A494" s="19"/>
      <c r="B494" s="19"/>
      <c r="C494" s="19"/>
      <c r="D494" s="19"/>
      <c r="E494" s="19"/>
      <c r="F494" s="19"/>
      <c r="G494" s="19"/>
      <c r="H494" s="21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19"/>
      <c r="CQ494" s="19"/>
      <c r="CR494" s="19"/>
      <c r="CS494" s="19"/>
      <c r="CT494" s="19"/>
      <c r="CU494" s="19"/>
      <c r="CV494" s="19"/>
    </row>
    <row r="495" spans="1:100">
      <c r="A495" s="19"/>
      <c r="B495" s="19"/>
      <c r="C495" s="19"/>
      <c r="D495" s="19"/>
      <c r="E495" s="19"/>
      <c r="F495" s="19"/>
      <c r="G495" s="19"/>
      <c r="H495" s="21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  <c r="CA495" s="19"/>
      <c r="CB495" s="19"/>
      <c r="CC495" s="19"/>
      <c r="CD495" s="19"/>
      <c r="CE495" s="19"/>
      <c r="CF495" s="19"/>
      <c r="CG495" s="19"/>
      <c r="CH495" s="19"/>
      <c r="CI495" s="19"/>
      <c r="CJ495" s="19"/>
      <c r="CK495" s="19"/>
      <c r="CL495" s="19"/>
      <c r="CM495" s="19"/>
      <c r="CN495" s="19"/>
      <c r="CO495" s="19"/>
      <c r="CP495" s="19"/>
      <c r="CQ495" s="19"/>
      <c r="CR495" s="19"/>
      <c r="CS495" s="19"/>
      <c r="CT495" s="19"/>
      <c r="CU495" s="19"/>
      <c r="CV495" s="19"/>
    </row>
    <row r="496" spans="1:100">
      <c r="A496" s="19"/>
      <c r="B496" s="19"/>
      <c r="C496" s="19"/>
      <c r="D496" s="19"/>
      <c r="E496" s="19"/>
      <c r="F496" s="19"/>
      <c r="G496" s="19"/>
      <c r="H496" s="21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  <c r="CA496" s="19"/>
      <c r="CB496" s="19"/>
      <c r="CC496" s="19"/>
      <c r="CD496" s="19"/>
      <c r="CE496" s="19"/>
      <c r="CF496" s="19"/>
      <c r="CG496" s="19"/>
      <c r="CH496" s="19"/>
      <c r="CI496" s="19"/>
      <c r="CJ496" s="19"/>
      <c r="CK496" s="19"/>
      <c r="CL496" s="19"/>
      <c r="CM496" s="19"/>
      <c r="CN496" s="19"/>
      <c r="CO496" s="19"/>
      <c r="CP496" s="19"/>
      <c r="CQ496" s="19"/>
      <c r="CR496" s="19"/>
      <c r="CS496" s="19"/>
      <c r="CT496" s="19"/>
      <c r="CU496" s="19"/>
      <c r="CV496" s="19"/>
    </row>
    <row r="497" spans="1:100">
      <c r="A497" s="19"/>
      <c r="B497" s="19"/>
      <c r="C497" s="19"/>
      <c r="D497" s="19"/>
      <c r="E497" s="19"/>
      <c r="F497" s="19"/>
      <c r="G497" s="19"/>
      <c r="H497" s="21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  <c r="CA497" s="19"/>
      <c r="CB497" s="19"/>
      <c r="CC497" s="19"/>
      <c r="CD497" s="19"/>
      <c r="CE497" s="19"/>
      <c r="CF497" s="19"/>
      <c r="CG497" s="19"/>
      <c r="CH497" s="19"/>
      <c r="CI497" s="19"/>
      <c r="CJ497" s="19"/>
      <c r="CK497" s="19"/>
      <c r="CL497" s="19"/>
      <c r="CM497" s="19"/>
      <c r="CN497" s="19"/>
      <c r="CO497" s="19"/>
      <c r="CP497" s="19"/>
      <c r="CQ497" s="19"/>
      <c r="CR497" s="19"/>
      <c r="CS497" s="19"/>
      <c r="CT497" s="19"/>
      <c r="CU497" s="19"/>
      <c r="CV497" s="19"/>
    </row>
    <row r="498" spans="1:100">
      <c r="A498" s="19"/>
      <c r="B498" s="19"/>
      <c r="C498" s="19"/>
      <c r="D498" s="19"/>
      <c r="E498" s="19"/>
      <c r="F498" s="19"/>
      <c r="G498" s="19"/>
      <c r="H498" s="21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19"/>
      <c r="CH498" s="19"/>
      <c r="CI498" s="19"/>
      <c r="CJ498" s="19"/>
      <c r="CK498" s="19"/>
      <c r="CL498" s="19"/>
      <c r="CM498" s="19"/>
      <c r="CN498" s="19"/>
      <c r="CO498" s="19"/>
      <c r="CP498" s="19"/>
      <c r="CQ498" s="19"/>
      <c r="CR498" s="19"/>
      <c r="CS498" s="19"/>
      <c r="CT498" s="19"/>
      <c r="CU498" s="19"/>
      <c r="CV498" s="19"/>
    </row>
    <row r="499" spans="1:100">
      <c r="A499" s="19"/>
      <c r="B499" s="19"/>
      <c r="C499" s="19"/>
      <c r="D499" s="19"/>
      <c r="E499" s="19"/>
      <c r="F499" s="19"/>
      <c r="G499" s="19"/>
      <c r="H499" s="21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  <c r="CA499" s="19"/>
      <c r="CB499" s="19"/>
      <c r="CC499" s="19"/>
      <c r="CD499" s="19"/>
      <c r="CE499" s="19"/>
      <c r="CF499" s="19"/>
      <c r="CG499" s="19"/>
      <c r="CH499" s="19"/>
      <c r="CI499" s="19"/>
      <c r="CJ499" s="19"/>
      <c r="CK499" s="19"/>
      <c r="CL499" s="19"/>
      <c r="CM499" s="19"/>
      <c r="CN499" s="19"/>
      <c r="CO499" s="19"/>
      <c r="CP499" s="19"/>
      <c r="CQ499" s="19"/>
      <c r="CR499" s="19"/>
      <c r="CS499" s="19"/>
      <c r="CT499" s="19"/>
      <c r="CU499" s="19"/>
      <c r="CV499" s="19"/>
    </row>
    <row r="500" spans="1:100">
      <c r="A500" s="19"/>
      <c r="B500" s="19"/>
      <c r="C500" s="19"/>
      <c r="D500" s="19"/>
      <c r="E500" s="19"/>
      <c r="F500" s="19"/>
      <c r="G500" s="19"/>
      <c r="H500" s="21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  <c r="CA500" s="19"/>
      <c r="CB500" s="19"/>
      <c r="CC500" s="19"/>
      <c r="CD500" s="19"/>
      <c r="CE500" s="19"/>
      <c r="CF500" s="19"/>
      <c r="CG500" s="19"/>
      <c r="CH500" s="19"/>
      <c r="CI500" s="19"/>
      <c r="CJ500" s="19"/>
      <c r="CK500" s="19"/>
      <c r="CL500" s="19"/>
      <c r="CM500" s="19"/>
      <c r="CN500" s="19"/>
      <c r="CO500" s="19"/>
      <c r="CP500" s="19"/>
      <c r="CQ500" s="19"/>
      <c r="CR500" s="19"/>
      <c r="CS500" s="19"/>
      <c r="CT500" s="19"/>
      <c r="CU500" s="19"/>
      <c r="CV500" s="19"/>
    </row>
    <row r="501" spans="1:100">
      <c r="A501" s="19"/>
      <c r="B501" s="19"/>
      <c r="C501" s="19"/>
      <c r="D501" s="19"/>
      <c r="E501" s="19"/>
      <c r="F501" s="19"/>
      <c r="G501" s="19"/>
      <c r="H501" s="21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  <c r="CA501" s="19"/>
      <c r="CB501" s="19"/>
      <c r="CC501" s="19"/>
      <c r="CD501" s="19"/>
      <c r="CE501" s="19"/>
      <c r="CF501" s="19"/>
      <c r="CG501" s="19"/>
      <c r="CH501" s="19"/>
      <c r="CI501" s="19"/>
      <c r="CJ501" s="19"/>
      <c r="CK501" s="19"/>
      <c r="CL501" s="19"/>
      <c r="CM501" s="19"/>
      <c r="CN501" s="19"/>
      <c r="CO501" s="19"/>
      <c r="CP501" s="19"/>
      <c r="CQ501" s="19"/>
      <c r="CR501" s="19"/>
      <c r="CS501" s="19"/>
      <c r="CT501" s="19"/>
      <c r="CU501" s="19"/>
      <c r="CV501" s="19"/>
    </row>
    <row r="502" spans="1:100">
      <c r="A502" s="19"/>
      <c r="B502" s="19"/>
      <c r="C502" s="19"/>
      <c r="D502" s="19"/>
      <c r="E502" s="19"/>
      <c r="F502" s="19"/>
      <c r="G502" s="19"/>
      <c r="H502" s="21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  <c r="CA502" s="19"/>
      <c r="CB502" s="19"/>
      <c r="CC502" s="19"/>
      <c r="CD502" s="19"/>
      <c r="CE502" s="19"/>
      <c r="CF502" s="19"/>
      <c r="CG502" s="19"/>
      <c r="CH502" s="19"/>
      <c r="CI502" s="19"/>
      <c r="CJ502" s="19"/>
      <c r="CK502" s="19"/>
      <c r="CL502" s="19"/>
      <c r="CM502" s="19"/>
      <c r="CN502" s="19"/>
      <c r="CO502" s="19"/>
      <c r="CP502" s="19"/>
      <c r="CQ502" s="19"/>
      <c r="CR502" s="19"/>
      <c r="CS502" s="19"/>
      <c r="CT502" s="19"/>
      <c r="CU502" s="19"/>
      <c r="CV502" s="19"/>
    </row>
    <row r="503" spans="1:100">
      <c r="A503" s="19"/>
      <c r="B503" s="19"/>
      <c r="C503" s="19"/>
      <c r="D503" s="19"/>
      <c r="E503" s="19"/>
      <c r="F503" s="19"/>
      <c r="G503" s="19"/>
      <c r="H503" s="21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19"/>
      <c r="CH503" s="19"/>
      <c r="CI503" s="19"/>
      <c r="CJ503" s="19"/>
      <c r="CK503" s="19"/>
      <c r="CL503" s="19"/>
      <c r="CM503" s="19"/>
      <c r="CN503" s="19"/>
      <c r="CO503" s="19"/>
      <c r="CP503" s="19"/>
      <c r="CQ503" s="19"/>
      <c r="CR503" s="19"/>
      <c r="CS503" s="19"/>
      <c r="CT503" s="19"/>
      <c r="CU503" s="19"/>
      <c r="CV503" s="19"/>
    </row>
    <row r="504" spans="1:100">
      <c r="A504" s="19"/>
      <c r="B504" s="19"/>
      <c r="C504" s="19"/>
      <c r="D504" s="19"/>
      <c r="E504" s="19"/>
      <c r="F504" s="19"/>
      <c r="G504" s="19"/>
      <c r="H504" s="21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  <c r="CA504" s="19"/>
      <c r="CB504" s="19"/>
      <c r="CC504" s="19"/>
      <c r="CD504" s="19"/>
      <c r="CE504" s="19"/>
      <c r="CF504" s="19"/>
      <c r="CG504" s="19"/>
      <c r="CH504" s="19"/>
      <c r="CI504" s="19"/>
      <c r="CJ504" s="19"/>
      <c r="CK504" s="19"/>
      <c r="CL504" s="19"/>
      <c r="CM504" s="19"/>
      <c r="CN504" s="19"/>
      <c r="CO504" s="19"/>
      <c r="CP504" s="19"/>
      <c r="CQ504" s="19"/>
      <c r="CR504" s="19"/>
      <c r="CS504" s="19"/>
      <c r="CT504" s="19"/>
      <c r="CU504" s="19"/>
      <c r="CV504" s="19"/>
    </row>
    <row r="505" spans="1:100">
      <c r="A505" s="19"/>
      <c r="B505" s="19"/>
      <c r="C505" s="19"/>
      <c r="D505" s="19"/>
      <c r="E505" s="19"/>
      <c r="F505" s="19"/>
      <c r="G505" s="19"/>
      <c r="H505" s="21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  <c r="CA505" s="19"/>
      <c r="CB505" s="19"/>
      <c r="CC505" s="19"/>
      <c r="CD505" s="19"/>
      <c r="CE505" s="19"/>
      <c r="CF505" s="19"/>
      <c r="CG505" s="19"/>
      <c r="CH505" s="19"/>
      <c r="CI505" s="19"/>
      <c r="CJ505" s="19"/>
      <c r="CK505" s="19"/>
      <c r="CL505" s="19"/>
      <c r="CM505" s="19"/>
      <c r="CN505" s="19"/>
      <c r="CO505" s="19"/>
      <c r="CP505" s="19"/>
      <c r="CQ505" s="19"/>
      <c r="CR505" s="19"/>
      <c r="CS505" s="19"/>
      <c r="CT505" s="19"/>
      <c r="CU505" s="19"/>
      <c r="CV505" s="19"/>
    </row>
    <row r="506" spans="1:100">
      <c r="A506" s="19"/>
      <c r="B506" s="19"/>
      <c r="C506" s="19"/>
      <c r="D506" s="19"/>
      <c r="E506" s="19"/>
      <c r="F506" s="19"/>
      <c r="G506" s="19"/>
      <c r="H506" s="21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  <c r="CA506" s="19"/>
      <c r="CB506" s="19"/>
      <c r="CC506" s="19"/>
      <c r="CD506" s="19"/>
      <c r="CE506" s="19"/>
      <c r="CF506" s="19"/>
      <c r="CG506" s="19"/>
      <c r="CH506" s="19"/>
      <c r="CI506" s="19"/>
      <c r="CJ506" s="19"/>
      <c r="CK506" s="19"/>
      <c r="CL506" s="19"/>
      <c r="CM506" s="19"/>
      <c r="CN506" s="19"/>
      <c r="CO506" s="19"/>
      <c r="CP506" s="19"/>
      <c r="CQ506" s="19"/>
      <c r="CR506" s="19"/>
      <c r="CS506" s="19"/>
      <c r="CT506" s="19"/>
      <c r="CU506" s="19"/>
      <c r="CV506" s="19"/>
    </row>
    <row r="507" spans="1:100">
      <c r="A507" s="19"/>
      <c r="B507" s="19"/>
      <c r="C507" s="19"/>
      <c r="D507" s="19"/>
      <c r="E507" s="19"/>
      <c r="F507" s="19"/>
      <c r="G507" s="19"/>
      <c r="H507" s="21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19"/>
      <c r="CH507" s="19"/>
      <c r="CI507" s="19"/>
      <c r="CJ507" s="19"/>
      <c r="CK507" s="19"/>
      <c r="CL507" s="19"/>
      <c r="CM507" s="19"/>
      <c r="CN507" s="19"/>
      <c r="CO507" s="19"/>
      <c r="CP507" s="19"/>
      <c r="CQ507" s="19"/>
      <c r="CR507" s="19"/>
      <c r="CS507" s="19"/>
      <c r="CT507" s="19"/>
      <c r="CU507" s="19"/>
      <c r="CV507" s="19"/>
    </row>
    <row r="508" spans="1:100">
      <c r="A508" s="19"/>
      <c r="B508" s="19"/>
      <c r="C508" s="19"/>
      <c r="D508" s="19"/>
      <c r="E508" s="19"/>
      <c r="F508" s="19"/>
      <c r="G508" s="19"/>
      <c r="H508" s="21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19"/>
      <c r="CH508" s="19"/>
      <c r="CI508" s="19"/>
      <c r="CJ508" s="19"/>
      <c r="CK508" s="19"/>
      <c r="CL508" s="19"/>
      <c r="CM508" s="19"/>
      <c r="CN508" s="19"/>
      <c r="CO508" s="19"/>
      <c r="CP508" s="19"/>
      <c r="CQ508" s="19"/>
      <c r="CR508" s="19"/>
      <c r="CS508" s="19"/>
      <c r="CT508" s="19"/>
      <c r="CU508" s="19"/>
      <c r="CV508" s="19"/>
    </row>
    <row r="509" spans="1:100">
      <c r="A509" s="19"/>
      <c r="B509" s="19"/>
      <c r="C509" s="19"/>
      <c r="D509" s="19"/>
      <c r="E509" s="19"/>
      <c r="F509" s="19"/>
      <c r="G509" s="19"/>
      <c r="H509" s="21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19"/>
      <c r="CQ509" s="19"/>
      <c r="CR509" s="19"/>
      <c r="CS509" s="19"/>
      <c r="CT509" s="19"/>
      <c r="CU509" s="19"/>
      <c r="CV509" s="19"/>
    </row>
    <row r="510" spans="1:100">
      <c r="A510" s="19"/>
      <c r="B510" s="19"/>
      <c r="C510" s="19"/>
      <c r="D510" s="19"/>
      <c r="E510" s="19"/>
      <c r="F510" s="19"/>
      <c r="G510" s="19"/>
      <c r="H510" s="21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  <c r="CA510" s="19"/>
      <c r="CB510" s="19"/>
      <c r="CC510" s="19"/>
      <c r="CD510" s="19"/>
      <c r="CE510" s="19"/>
      <c r="CF510" s="19"/>
      <c r="CG510" s="19"/>
      <c r="CH510" s="19"/>
      <c r="CI510" s="19"/>
      <c r="CJ510" s="19"/>
      <c r="CK510" s="19"/>
      <c r="CL510" s="19"/>
      <c r="CM510" s="19"/>
      <c r="CN510" s="19"/>
      <c r="CO510" s="19"/>
      <c r="CP510" s="19"/>
      <c r="CQ510" s="19"/>
      <c r="CR510" s="19"/>
      <c r="CS510" s="19"/>
      <c r="CT510" s="19"/>
      <c r="CU510" s="19"/>
      <c r="CV510" s="19"/>
    </row>
    <row r="511" spans="1:100">
      <c r="A511" s="19"/>
      <c r="B511" s="19"/>
      <c r="C511" s="19"/>
      <c r="D511" s="19"/>
      <c r="E511" s="19"/>
      <c r="F511" s="19"/>
      <c r="G511" s="19"/>
      <c r="H511" s="21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  <c r="CA511" s="19"/>
      <c r="CB511" s="19"/>
      <c r="CC511" s="19"/>
      <c r="CD511" s="19"/>
      <c r="CE511" s="19"/>
      <c r="CF511" s="19"/>
      <c r="CG511" s="19"/>
      <c r="CH511" s="19"/>
      <c r="CI511" s="19"/>
      <c r="CJ511" s="19"/>
      <c r="CK511" s="19"/>
      <c r="CL511" s="19"/>
      <c r="CM511" s="19"/>
      <c r="CN511" s="19"/>
      <c r="CO511" s="19"/>
      <c r="CP511" s="19"/>
      <c r="CQ511" s="19"/>
      <c r="CR511" s="19"/>
      <c r="CS511" s="19"/>
      <c r="CT511" s="19"/>
      <c r="CU511" s="19"/>
      <c r="CV511" s="19"/>
    </row>
    <row r="512" spans="1:100">
      <c r="A512" s="19"/>
      <c r="B512" s="19"/>
      <c r="C512" s="19"/>
      <c r="D512" s="19"/>
      <c r="E512" s="19"/>
      <c r="F512" s="19"/>
      <c r="G512" s="19"/>
      <c r="H512" s="21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  <c r="CA512" s="19"/>
      <c r="CB512" s="19"/>
      <c r="CC512" s="19"/>
      <c r="CD512" s="19"/>
      <c r="CE512" s="19"/>
      <c r="CF512" s="19"/>
      <c r="CG512" s="19"/>
      <c r="CH512" s="19"/>
      <c r="CI512" s="19"/>
      <c r="CJ512" s="19"/>
      <c r="CK512" s="19"/>
      <c r="CL512" s="19"/>
      <c r="CM512" s="19"/>
      <c r="CN512" s="19"/>
      <c r="CO512" s="19"/>
      <c r="CP512" s="19"/>
      <c r="CQ512" s="19"/>
      <c r="CR512" s="19"/>
      <c r="CS512" s="19"/>
      <c r="CT512" s="19"/>
      <c r="CU512" s="19"/>
      <c r="CV512" s="19"/>
    </row>
    <row r="513" spans="1:100">
      <c r="A513" s="19"/>
      <c r="B513" s="19"/>
      <c r="C513" s="19"/>
      <c r="D513" s="19"/>
      <c r="E513" s="19"/>
      <c r="F513" s="19"/>
      <c r="G513" s="19"/>
      <c r="H513" s="21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  <c r="CA513" s="19"/>
      <c r="CB513" s="19"/>
      <c r="CC513" s="19"/>
      <c r="CD513" s="19"/>
      <c r="CE513" s="19"/>
      <c r="CF513" s="19"/>
      <c r="CG513" s="19"/>
      <c r="CH513" s="19"/>
      <c r="CI513" s="19"/>
      <c r="CJ513" s="19"/>
      <c r="CK513" s="19"/>
      <c r="CL513" s="19"/>
      <c r="CM513" s="19"/>
      <c r="CN513" s="19"/>
      <c r="CO513" s="19"/>
      <c r="CP513" s="19"/>
      <c r="CQ513" s="19"/>
      <c r="CR513" s="19"/>
      <c r="CS513" s="19"/>
      <c r="CT513" s="19"/>
      <c r="CU513" s="19"/>
      <c r="CV513" s="19"/>
    </row>
    <row r="514" spans="1:100">
      <c r="A514" s="19"/>
      <c r="B514" s="19"/>
      <c r="C514" s="19"/>
      <c r="D514" s="19"/>
      <c r="E514" s="19"/>
      <c r="F514" s="19"/>
      <c r="G514" s="19"/>
      <c r="H514" s="21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19"/>
      <c r="CH514" s="19"/>
      <c r="CI514" s="19"/>
      <c r="CJ514" s="19"/>
      <c r="CK514" s="19"/>
      <c r="CL514" s="19"/>
      <c r="CM514" s="19"/>
      <c r="CN514" s="19"/>
      <c r="CO514" s="19"/>
      <c r="CP514" s="19"/>
      <c r="CQ514" s="19"/>
      <c r="CR514" s="19"/>
      <c r="CS514" s="19"/>
      <c r="CT514" s="19"/>
      <c r="CU514" s="19"/>
      <c r="CV514" s="19"/>
    </row>
    <row r="515" spans="1:100">
      <c r="A515" s="19"/>
      <c r="B515" s="19"/>
      <c r="C515" s="19"/>
      <c r="D515" s="19"/>
      <c r="E515" s="19"/>
      <c r="F515" s="19"/>
      <c r="G515" s="19"/>
      <c r="H515" s="21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  <c r="CA515" s="19"/>
      <c r="CB515" s="19"/>
      <c r="CC515" s="19"/>
      <c r="CD515" s="19"/>
      <c r="CE515" s="19"/>
      <c r="CF515" s="19"/>
      <c r="CG515" s="19"/>
      <c r="CH515" s="19"/>
      <c r="CI515" s="19"/>
      <c r="CJ515" s="19"/>
      <c r="CK515" s="19"/>
      <c r="CL515" s="19"/>
      <c r="CM515" s="19"/>
      <c r="CN515" s="19"/>
      <c r="CO515" s="19"/>
      <c r="CP515" s="19"/>
      <c r="CQ515" s="19"/>
      <c r="CR515" s="19"/>
      <c r="CS515" s="19"/>
      <c r="CT515" s="19"/>
      <c r="CU515" s="19"/>
      <c r="CV515" s="19"/>
    </row>
    <row r="516" spans="1:100">
      <c r="A516" s="19"/>
      <c r="B516" s="19"/>
      <c r="C516" s="19"/>
      <c r="D516" s="19"/>
      <c r="E516" s="19"/>
      <c r="F516" s="19"/>
      <c r="G516" s="19"/>
      <c r="H516" s="21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  <c r="CA516" s="19"/>
      <c r="CB516" s="19"/>
      <c r="CC516" s="19"/>
      <c r="CD516" s="19"/>
      <c r="CE516" s="19"/>
      <c r="CF516" s="19"/>
      <c r="CG516" s="19"/>
      <c r="CH516" s="19"/>
      <c r="CI516" s="19"/>
      <c r="CJ516" s="19"/>
      <c r="CK516" s="19"/>
      <c r="CL516" s="19"/>
      <c r="CM516" s="19"/>
      <c r="CN516" s="19"/>
      <c r="CO516" s="19"/>
      <c r="CP516" s="19"/>
      <c r="CQ516" s="19"/>
      <c r="CR516" s="19"/>
      <c r="CS516" s="19"/>
      <c r="CT516" s="19"/>
      <c r="CU516" s="19"/>
      <c r="CV516" s="19"/>
    </row>
    <row r="517" spans="1:100">
      <c r="A517" s="19"/>
      <c r="B517" s="19"/>
      <c r="C517" s="19"/>
      <c r="D517" s="19"/>
      <c r="E517" s="19"/>
      <c r="F517" s="19"/>
      <c r="G517" s="19"/>
      <c r="H517" s="21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  <c r="CA517" s="19"/>
      <c r="CB517" s="19"/>
      <c r="CC517" s="19"/>
      <c r="CD517" s="19"/>
      <c r="CE517" s="19"/>
      <c r="CF517" s="19"/>
      <c r="CG517" s="19"/>
      <c r="CH517" s="19"/>
      <c r="CI517" s="19"/>
      <c r="CJ517" s="19"/>
      <c r="CK517" s="19"/>
      <c r="CL517" s="19"/>
      <c r="CM517" s="19"/>
      <c r="CN517" s="19"/>
      <c r="CO517" s="19"/>
      <c r="CP517" s="19"/>
      <c r="CQ517" s="19"/>
      <c r="CR517" s="19"/>
      <c r="CS517" s="19"/>
      <c r="CT517" s="19"/>
      <c r="CU517" s="19"/>
      <c r="CV517" s="19"/>
    </row>
    <row r="518" spans="1:100">
      <c r="A518" s="19"/>
      <c r="B518" s="19"/>
      <c r="C518" s="19"/>
      <c r="D518" s="19"/>
      <c r="E518" s="19"/>
      <c r="F518" s="19"/>
      <c r="G518" s="19"/>
      <c r="H518" s="21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  <c r="CA518" s="19"/>
      <c r="CB518" s="19"/>
      <c r="CC518" s="19"/>
      <c r="CD518" s="19"/>
      <c r="CE518" s="19"/>
      <c r="CF518" s="19"/>
      <c r="CG518" s="19"/>
      <c r="CH518" s="19"/>
      <c r="CI518" s="19"/>
      <c r="CJ518" s="19"/>
      <c r="CK518" s="19"/>
      <c r="CL518" s="19"/>
      <c r="CM518" s="19"/>
      <c r="CN518" s="19"/>
      <c r="CO518" s="19"/>
      <c r="CP518" s="19"/>
      <c r="CQ518" s="19"/>
      <c r="CR518" s="19"/>
      <c r="CS518" s="19"/>
      <c r="CT518" s="19"/>
      <c r="CU518" s="19"/>
      <c r="CV518" s="19"/>
    </row>
    <row r="519" spans="1:100">
      <c r="A519" s="19"/>
      <c r="B519" s="19"/>
      <c r="C519" s="19"/>
      <c r="D519" s="19"/>
      <c r="E519" s="19"/>
      <c r="F519" s="19"/>
      <c r="G519" s="19"/>
      <c r="H519" s="21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  <c r="CA519" s="19"/>
      <c r="CB519" s="19"/>
      <c r="CC519" s="19"/>
      <c r="CD519" s="19"/>
      <c r="CE519" s="19"/>
      <c r="CF519" s="19"/>
      <c r="CG519" s="19"/>
      <c r="CH519" s="19"/>
      <c r="CI519" s="19"/>
      <c r="CJ519" s="19"/>
      <c r="CK519" s="19"/>
      <c r="CL519" s="19"/>
      <c r="CM519" s="19"/>
      <c r="CN519" s="19"/>
      <c r="CO519" s="19"/>
      <c r="CP519" s="19"/>
      <c r="CQ519" s="19"/>
      <c r="CR519" s="19"/>
      <c r="CS519" s="19"/>
      <c r="CT519" s="19"/>
      <c r="CU519" s="19"/>
      <c r="CV519" s="19"/>
    </row>
    <row r="520" spans="1:100">
      <c r="A520" s="19"/>
      <c r="B520" s="19"/>
      <c r="C520" s="19"/>
      <c r="D520" s="19"/>
      <c r="E520" s="19"/>
      <c r="F520" s="19"/>
      <c r="G520" s="19"/>
      <c r="H520" s="21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  <c r="CA520" s="19"/>
      <c r="CB520" s="19"/>
      <c r="CC520" s="19"/>
      <c r="CD520" s="19"/>
      <c r="CE520" s="19"/>
      <c r="CF520" s="19"/>
      <c r="CG520" s="19"/>
      <c r="CH520" s="19"/>
      <c r="CI520" s="19"/>
      <c r="CJ520" s="19"/>
      <c r="CK520" s="19"/>
      <c r="CL520" s="19"/>
      <c r="CM520" s="19"/>
      <c r="CN520" s="19"/>
      <c r="CO520" s="19"/>
      <c r="CP520" s="19"/>
      <c r="CQ520" s="19"/>
      <c r="CR520" s="19"/>
      <c r="CS520" s="19"/>
      <c r="CT520" s="19"/>
      <c r="CU520" s="19"/>
      <c r="CV520" s="19"/>
    </row>
    <row r="521" spans="1:100">
      <c r="A521" s="19"/>
      <c r="B521" s="19"/>
      <c r="C521" s="19"/>
      <c r="D521" s="19"/>
      <c r="E521" s="19"/>
      <c r="F521" s="19"/>
      <c r="G521" s="19"/>
      <c r="H521" s="21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  <c r="CA521" s="19"/>
      <c r="CB521" s="19"/>
      <c r="CC521" s="19"/>
      <c r="CD521" s="19"/>
      <c r="CE521" s="19"/>
      <c r="CF521" s="19"/>
      <c r="CG521" s="19"/>
      <c r="CH521" s="19"/>
      <c r="CI521" s="19"/>
      <c r="CJ521" s="19"/>
      <c r="CK521" s="19"/>
      <c r="CL521" s="19"/>
      <c r="CM521" s="19"/>
      <c r="CN521" s="19"/>
      <c r="CO521" s="19"/>
      <c r="CP521" s="19"/>
      <c r="CQ521" s="19"/>
      <c r="CR521" s="19"/>
      <c r="CS521" s="19"/>
      <c r="CT521" s="19"/>
      <c r="CU521" s="19"/>
      <c r="CV521" s="19"/>
    </row>
    <row r="522" spans="1:100">
      <c r="A522" s="19"/>
      <c r="B522" s="19"/>
      <c r="C522" s="19"/>
      <c r="D522" s="19"/>
      <c r="E522" s="19"/>
      <c r="F522" s="19"/>
      <c r="G522" s="19"/>
      <c r="H522" s="21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  <c r="CA522" s="19"/>
      <c r="CB522" s="19"/>
      <c r="CC522" s="19"/>
      <c r="CD522" s="19"/>
      <c r="CE522" s="19"/>
      <c r="CF522" s="19"/>
      <c r="CG522" s="19"/>
      <c r="CH522" s="19"/>
      <c r="CI522" s="19"/>
      <c r="CJ522" s="19"/>
      <c r="CK522" s="19"/>
      <c r="CL522" s="19"/>
      <c r="CM522" s="19"/>
      <c r="CN522" s="19"/>
      <c r="CO522" s="19"/>
      <c r="CP522" s="19"/>
      <c r="CQ522" s="19"/>
      <c r="CR522" s="19"/>
      <c r="CS522" s="19"/>
      <c r="CT522" s="19"/>
      <c r="CU522" s="19"/>
      <c r="CV522" s="19"/>
    </row>
    <row r="523" spans="1:100">
      <c r="A523" s="19"/>
      <c r="B523" s="19"/>
      <c r="C523" s="19"/>
      <c r="D523" s="19"/>
      <c r="E523" s="19"/>
      <c r="F523" s="19"/>
      <c r="G523" s="19"/>
      <c r="H523" s="21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  <c r="CA523" s="19"/>
      <c r="CB523" s="19"/>
      <c r="CC523" s="19"/>
      <c r="CD523" s="19"/>
      <c r="CE523" s="19"/>
      <c r="CF523" s="19"/>
      <c r="CG523" s="19"/>
      <c r="CH523" s="19"/>
      <c r="CI523" s="19"/>
      <c r="CJ523" s="19"/>
      <c r="CK523" s="19"/>
      <c r="CL523" s="19"/>
      <c r="CM523" s="19"/>
      <c r="CN523" s="19"/>
      <c r="CO523" s="19"/>
      <c r="CP523" s="19"/>
      <c r="CQ523" s="19"/>
      <c r="CR523" s="19"/>
      <c r="CS523" s="19"/>
      <c r="CT523" s="19"/>
      <c r="CU523" s="19"/>
      <c r="CV523" s="19"/>
    </row>
    <row r="524" spans="1:100">
      <c r="A524" s="19"/>
      <c r="B524" s="19"/>
      <c r="C524" s="19"/>
      <c r="D524" s="19"/>
      <c r="E524" s="19"/>
      <c r="F524" s="19"/>
      <c r="G524" s="19"/>
      <c r="H524" s="21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19"/>
      <c r="CH524" s="19"/>
      <c r="CI524" s="19"/>
      <c r="CJ524" s="19"/>
      <c r="CK524" s="19"/>
      <c r="CL524" s="19"/>
      <c r="CM524" s="19"/>
      <c r="CN524" s="19"/>
      <c r="CO524" s="19"/>
      <c r="CP524" s="19"/>
      <c r="CQ524" s="19"/>
      <c r="CR524" s="19"/>
      <c r="CS524" s="19"/>
      <c r="CT524" s="19"/>
      <c r="CU524" s="19"/>
      <c r="CV524" s="19"/>
    </row>
    <row r="525" spans="1:100">
      <c r="A525" s="19"/>
      <c r="B525" s="19"/>
      <c r="C525" s="19"/>
      <c r="D525" s="19"/>
      <c r="E525" s="19"/>
      <c r="F525" s="19"/>
      <c r="G525" s="19"/>
      <c r="H525" s="21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  <c r="CA525" s="19"/>
      <c r="CB525" s="19"/>
      <c r="CC525" s="19"/>
      <c r="CD525" s="19"/>
      <c r="CE525" s="19"/>
      <c r="CF525" s="19"/>
      <c r="CG525" s="19"/>
      <c r="CH525" s="19"/>
      <c r="CI525" s="19"/>
      <c r="CJ525" s="19"/>
      <c r="CK525" s="19"/>
      <c r="CL525" s="19"/>
      <c r="CM525" s="19"/>
      <c r="CN525" s="19"/>
      <c r="CO525" s="19"/>
      <c r="CP525" s="19"/>
      <c r="CQ525" s="19"/>
      <c r="CR525" s="19"/>
      <c r="CS525" s="19"/>
      <c r="CT525" s="19"/>
      <c r="CU525" s="19"/>
      <c r="CV525" s="19"/>
    </row>
    <row r="526" spans="1:100">
      <c r="A526" s="19"/>
      <c r="B526" s="19"/>
      <c r="C526" s="19"/>
      <c r="D526" s="19"/>
      <c r="E526" s="19"/>
      <c r="F526" s="19"/>
      <c r="G526" s="19"/>
      <c r="H526" s="21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  <c r="CA526" s="19"/>
      <c r="CB526" s="19"/>
      <c r="CC526" s="19"/>
      <c r="CD526" s="19"/>
      <c r="CE526" s="19"/>
      <c r="CF526" s="19"/>
      <c r="CG526" s="19"/>
      <c r="CH526" s="19"/>
      <c r="CI526" s="19"/>
      <c r="CJ526" s="19"/>
      <c r="CK526" s="19"/>
      <c r="CL526" s="19"/>
      <c r="CM526" s="19"/>
      <c r="CN526" s="19"/>
      <c r="CO526" s="19"/>
      <c r="CP526" s="19"/>
      <c r="CQ526" s="19"/>
      <c r="CR526" s="19"/>
      <c r="CS526" s="19"/>
      <c r="CT526" s="19"/>
      <c r="CU526" s="19"/>
      <c r="CV526" s="19"/>
    </row>
    <row r="527" spans="1:100">
      <c r="A527" s="19"/>
      <c r="B527" s="19"/>
      <c r="C527" s="19"/>
      <c r="D527" s="19"/>
      <c r="E527" s="19"/>
      <c r="F527" s="19"/>
      <c r="G527" s="19"/>
      <c r="H527" s="21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  <c r="CA527" s="19"/>
      <c r="CB527" s="19"/>
      <c r="CC527" s="19"/>
      <c r="CD527" s="19"/>
      <c r="CE527" s="19"/>
      <c r="CF527" s="19"/>
      <c r="CG527" s="19"/>
      <c r="CH527" s="19"/>
      <c r="CI527" s="19"/>
      <c r="CJ527" s="19"/>
      <c r="CK527" s="19"/>
      <c r="CL527" s="19"/>
      <c r="CM527" s="19"/>
      <c r="CN527" s="19"/>
      <c r="CO527" s="19"/>
      <c r="CP527" s="19"/>
      <c r="CQ527" s="19"/>
      <c r="CR527" s="19"/>
      <c r="CS527" s="19"/>
      <c r="CT527" s="19"/>
      <c r="CU527" s="19"/>
      <c r="CV527" s="19"/>
    </row>
    <row r="528" spans="1:100">
      <c r="A528" s="19"/>
      <c r="B528" s="19"/>
      <c r="C528" s="19"/>
      <c r="D528" s="19"/>
      <c r="E528" s="19"/>
      <c r="F528" s="19"/>
      <c r="G528" s="19"/>
      <c r="H528" s="21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</row>
    <row r="529" spans="1:100">
      <c r="A529" s="19"/>
      <c r="B529" s="19"/>
      <c r="C529" s="19"/>
      <c r="D529" s="19"/>
      <c r="E529" s="19"/>
      <c r="F529" s="19"/>
      <c r="G529" s="19"/>
      <c r="H529" s="21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19"/>
      <c r="CH529" s="19"/>
      <c r="CI529" s="19"/>
      <c r="CJ529" s="19"/>
      <c r="CK529" s="19"/>
      <c r="CL529" s="19"/>
      <c r="CM529" s="19"/>
      <c r="CN529" s="19"/>
      <c r="CO529" s="19"/>
      <c r="CP529" s="19"/>
      <c r="CQ529" s="19"/>
      <c r="CR529" s="19"/>
      <c r="CS529" s="19"/>
      <c r="CT529" s="19"/>
      <c r="CU529" s="19"/>
      <c r="CV529" s="19"/>
    </row>
    <row r="530" spans="1:100">
      <c r="A530" s="19"/>
      <c r="B530" s="19"/>
      <c r="C530" s="19"/>
      <c r="D530" s="19"/>
      <c r="E530" s="19"/>
      <c r="F530" s="19"/>
      <c r="G530" s="19"/>
      <c r="H530" s="21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  <c r="CA530" s="19"/>
      <c r="CB530" s="19"/>
      <c r="CC530" s="19"/>
      <c r="CD530" s="19"/>
      <c r="CE530" s="19"/>
      <c r="CF530" s="19"/>
      <c r="CG530" s="19"/>
      <c r="CH530" s="19"/>
      <c r="CI530" s="19"/>
      <c r="CJ530" s="19"/>
      <c r="CK530" s="19"/>
      <c r="CL530" s="19"/>
      <c r="CM530" s="19"/>
      <c r="CN530" s="19"/>
      <c r="CO530" s="19"/>
      <c r="CP530" s="19"/>
      <c r="CQ530" s="19"/>
      <c r="CR530" s="19"/>
      <c r="CS530" s="19"/>
      <c r="CT530" s="19"/>
      <c r="CU530" s="19"/>
      <c r="CV530" s="19"/>
    </row>
    <row r="531" spans="1:100">
      <c r="A531" s="19"/>
      <c r="B531" s="19"/>
      <c r="C531" s="19"/>
      <c r="D531" s="19"/>
      <c r="E531" s="19"/>
      <c r="F531" s="19"/>
      <c r="G531" s="19"/>
      <c r="H531" s="21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  <c r="CA531" s="19"/>
      <c r="CB531" s="19"/>
      <c r="CC531" s="19"/>
      <c r="CD531" s="19"/>
      <c r="CE531" s="19"/>
      <c r="CF531" s="19"/>
      <c r="CG531" s="19"/>
      <c r="CH531" s="19"/>
      <c r="CI531" s="19"/>
      <c r="CJ531" s="19"/>
      <c r="CK531" s="19"/>
      <c r="CL531" s="19"/>
      <c r="CM531" s="19"/>
      <c r="CN531" s="19"/>
      <c r="CO531" s="19"/>
      <c r="CP531" s="19"/>
      <c r="CQ531" s="19"/>
      <c r="CR531" s="19"/>
      <c r="CS531" s="19"/>
      <c r="CT531" s="19"/>
      <c r="CU531" s="19"/>
      <c r="CV531" s="19"/>
    </row>
    <row r="532" spans="1:100">
      <c r="A532" s="19"/>
      <c r="B532" s="19"/>
      <c r="C532" s="19"/>
      <c r="D532" s="19"/>
      <c r="E532" s="19"/>
      <c r="F532" s="19"/>
      <c r="G532" s="19"/>
      <c r="H532" s="21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  <c r="CA532" s="19"/>
      <c r="CB532" s="19"/>
      <c r="CC532" s="19"/>
      <c r="CD532" s="19"/>
      <c r="CE532" s="19"/>
      <c r="CF532" s="19"/>
      <c r="CG532" s="19"/>
      <c r="CH532" s="19"/>
      <c r="CI532" s="19"/>
      <c r="CJ532" s="19"/>
      <c r="CK532" s="19"/>
      <c r="CL532" s="19"/>
      <c r="CM532" s="19"/>
      <c r="CN532" s="19"/>
      <c r="CO532" s="19"/>
      <c r="CP532" s="19"/>
      <c r="CQ532" s="19"/>
      <c r="CR532" s="19"/>
      <c r="CS532" s="19"/>
      <c r="CT532" s="19"/>
      <c r="CU532" s="19"/>
      <c r="CV532" s="19"/>
    </row>
    <row r="533" spans="1:100">
      <c r="A533" s="19"/>
      <c r="B533" s="19"/>
      <c r="C533" s="19"/>
      <c r="D533" s="19"/>
      <c r="E533" s="19"/>
      <c r="F533" s="19"/>
      <c r="G533" s="19"/>
      <c r="H533" s="21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  <c r="CA533" s="19"/>
      <c r="CB533" s="19"/>
      <c r="CC533" s="19"/>
      <c r="CD533" s="19"/>
      <c r="CE533" s="19"/>
      <c r="CF533" s="19"/>
      <c r="CG533" s="19"/>
      <c r="CH533" s="19"/>
      <c r="CI533" s="19"/>
      <c r="CJ533" s="19"/>
      <c r="CK533" s="19"/>
      <c r="CL533" s="19"/>
      <c r="CM533" s="19"/>
      <c r="CN533" s="19"/>
      <c r="CO533" s="19"/>
      <c r="CP533" s="19"/>
      <c r="CQ533" s="19"/>
      <c r="CR533" s="19"/>
      <c r="CS533" s="19"/>
      <c r="CT533" s="19"/>
      <c r="CU533" s="19"/>
      <c r="CV533" s="19"/>
    </row>
    <row r="534" spans="1:100">
      <c r="A534" s="19"/>
      <c r="B534" s="19"/>
      <c r="C534" s="19"/>
      <c r="D534" s="19"/>
      <c r="E534" s="19"/>
      <c r="F534" s="19"/>
      <c r="G534" s="19"/>
      <c r="H534" s="21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19"/>
      <c r="CH534" s="19"/>
      <c r="CI534" s="19"/>
      <c r="CJ534" s="19"/>
      <c r="CK534" s="19"/>
      <c r="CL534" s="19"/>
      <c r="CM534" s="19"/>
      <c r="CN534" s="19"/>
      <c r="CO534" s="19"/>
      <c r="CP534" s="19"/>
      <c r="CQ534" s="19"/>
      <c r="CR534" s="19"/>
      <c r="CS534" s="19"/>
      <c r="CT534" s="19"/>
      <c r="CU534" s="19"/>
      <c r="CV534" s="19"/>
    </row>
    <row r="535" spans="1:100">
      <c r="A535" s="19"/>
      <c r="B535" s="19"/>
      <c r="C535" s="19"/>
      <c r="D535" s="19"/>
      <c r="E535" s="19"/>
      <c r="F535" s="19"/>
      <c r="G535" s="19"/>
      <c r="H535" s="21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  <c r="CA535" s="19"/>
      <c r="CB535" s="19"/>
      <c r="CC535" s="19"/>
      <c r="CD535" s="19"/>
      <c r="CE535" s="19"/>
      <c r="CF535" s="19"/>
      <c r="CG535" s="19"/>
      <c r="CH535" s="19"/>
      <c r="CI535" s="19"/>
      <c r="CJ535" s="19"/>
      <c r="CK535" s="19"/>
      <c r="CL535" s="19"/>
      <c r="CM535" s="19"/>
      <c r="CN535" s="19"/>
      <c r="CO535" s="19"/>
      <c r="CP535" s="19"/>
      <c r="CQ535" s="19"/>
      <c r="CR535" s="19"/>
      <c r="CS535" s="19"/>
      <c r="CT535" s="19"/>
      <c r="CU535" s="19"/>
      <c r="CV535" s="19"/>
    </row>
    <row r="536" spans="1:100">
      <c r="A536" s="19"/>
      <c r="B536" s="19"/>
      <c r="C536" s="19"/>
      <c r="D536" s="19"/>
      <c r="E536" s="19"/>
      <c r="F536" s="19"/>
      <c r="G536" s="19"/>
      <c r="H536" s="21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  <c r="CA536" s="19"/>
      <c r="CB536" s="19"/>
      <c r="CC536" s="19"/>
      <c r="CD536" s="19"/>
      <c r="CE536" s="19"/>
      <c r="CF536" s="19"/>
      <c r="CG536" s="19"/>
      <c r="CH536" s="19"/>
      <c r="CI536" s="19"/>
      <c r="CJ536" s="19"/>
      <c r="CK536" s="19"/>
      <c r="CL536" s="19"/>
      <c r="CM536" s="19"/>
      <c r="CN536" s="19"/>
      <c r="CO536" s="19"/>
      <c r="CP536" s="19"/>
      <c r="CQ536" s="19"/>
      <c r="CR536" s="19"/>
      <c r="CS536" s="19"/>
      <c r="CT536" s="19"/>
      <c r="CU536" s="19"/>
      <c r="CV536" s="19"/>
    </row>
    <row r="537" spans="1:100">
      <c r="A537" s="19"/>
      <c r="B537" s="19"/>
      <c r="C537" s="19"/>
      <c r="D537" s="19"/>
      <c r="E537" s="19"/>
      <c r="F537" s="19"/>
      <c r="G537" s="19"/>
      <c r="H537" s="21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  <c r="CA537" s="19"/>
      <c r="CB537" s="19"/>
      <c r="CC537" s="19"/>
      <c r="CD537" s="19"/>
      <c r="CE537" s="19"/>
      <c r="CF537" s="19"/>
      <c r="CG537" s="19"/>
      <c r="CH537" s="19"/>
      <c r="CI537" s="19"/>
      <c r="CJ537" s="19"/>
      <c r="CK537" s="19"/>
      <c r="CL537" s="19"/>
      <c r="CM537" s="19"/>
      <c r="CN537" s="19"/>
      <c r="CO537" s="19"/>
      <c r="CP537" s="19"/>
      <c r="CQ537" s="19"/>
      <c r="CR537" s="19"/>
      <c r="CS537" s="19"/>
      <c r="CT537" s="19"/>
      <c r="CU537" s="19"/>
      <c r="CV537" s="19"/>
    </row>
    <row r="538" spans="1:100">
      <c r="A538" s="19"/>
      <c r="B538" s="19"/>
      <c r="C538" s="19"/>
      <c r="D538" s="19"/>
      <c r="E538" s="19"/>
      <c r="F538" s="19"/>
      <c r="G538" s="19"/>
      <c r="H538" s="21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19"/>
      <c r="CH538" s="19"/>
      <c r="CI538" s="19"/>
      <c r="CJ538" s="19"/>
      <c r="CK538" s="19"/>
      <c r="CL538" s="19"/>
      <c r="CM538" s="19"/>
      <c r="CN538" s="19"/>
      <c r="CO538" s="19"/>
      <c r="CP538" s="19"/>
      <c r="CQ538" s="19"/>
      <c r="CR538" s="19"/>
      <c r="CS538" s="19"/>
      <c r="CT538" s="19"/>
      <c r="CU538" s="19"/>
      <c r="CV538" s="19"/>
    </row>
    <row r="539" spans="1:100">
      <c r="A539" s="19"/>
      <c r="B539" s="19"/>
      <c r="C539" s="19"/>
      <c r="D539" s="19"/>
      <c r="E539" s="19"/>
      <c r="F539" s="19"/>
      <c r="G539" s="19"/>
      <c r="H539" s="21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  <c r="CA539" s="19"/>
      <c r="CB539" s="19"/>
      <c r="CC539" s="19"/>
      <c r="CD539" s="19"/>
      <c r="CE539" s="19"/>
      <c r="CF539" s="19"/>
      <c r="CG539" s="19"/>
      <c r="CH539" s="19"/>
      <c r="CI539" s="19"/>
      <c r="CJ539" s="19"/>
      <c r="CK539" s="19"/>
      <c r="CL539" s="19"/>
      <c r="CM539" s="19"/>
      <c r="CN539" s="19"/>
      <c r="CO539" s="19"/>
      <c r="CP539" s="19"/>
      <c r="CQ539" s="19"/>
      <c r="CR539" s="19"/>
      <c r="CS539" s="19"/>
      <c r="CT539" s="19"/>
      <c r="CU539" s="19"/>
      <c r="CV539" s="19"/>
    </row>
    <row r="540" spans="1:100">
      <c r="A540" s="19"/>
      <c r="B540" s="19"/>
      <c r="C540" s="19"/>
      <c r="D540" s="19"/>
      <c r="E540" s="19"/>
      <c r="F540" s="19"/>
      <c r="G540" s="19"/>
      <c r="H540" s="21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  <c r="CA540" s="19"/>
      <c r="CB540" s="19"/>
      <c r="CC540" s="19"/>
      <c r="CD540" s="19"/>
      <c r="CE540" s="19"/>
      <c r="CF540" s="19"/>
      <c r="CG540" s="19"/>
      <c r="CH540" s="19"/>
      <c r="CI540" s="19"/>
      <c r="CJ540" s="19"/>
      <c r="CK540" s="19"/>
      <c r="CL540" s="19"/>
      <c r="CM540" s="19"/>
      <c r="CN540" s="19"/>
      <c r="CO540" s="19"/>
      <c r="CP540" s="19"/>
      <c r="CQ540" s="19"/>
      <c r="CR540" s="19"/>
      <c r="CS540" s="19"/>
      <c r="CT540" s="19"/>
      <c r="CU540" s="19"/>
      <c r="CV540" s="19"/>
    </row>
    <row r="541" spans="1:100">
      <c r="A541" s="19"/>
      <c r="B541" s="19"/>
      <c r="C541" s="19"/>
      <c r="D541" s="19"/>
      <c r="E541" s="19"/>
      <c r="F541" s="19"/>
      <c r="G541" s="19"/>
      <c r="H541" s="21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  <c r="CA541" s="19"/>
      <c r="CB541" s="19"/>
      <c r="CC541" s="19"/>
      <c r="CD541" s="19"/>
      <c r="CE541" s="19"/>
      <c r="CF541" s="19"/>
      <c r="CG541" s="19"/>
      <c r="CH541" s="19"/>
      <c r="CI541" s="19"/>
      <c r="CJ541" s="19"/>
      <c r="CK541" s="19"/>
      <c r="CL541" s="19"/>
      <c r="CM541" s="19"/>
      <c r="CN541" s="19"/>
      <c r="CO541" s="19"/>
      <c r="CP541" s="19"/>
      <c r="CQ541" s="19"/>
      <c r="CR541" s="19"/>
      <c r="CS541" s="19"/>
      <c r="CT541" s="19"/>
      <c r="CU541" s="19"/>
      <c r="CV541" s="19"/>
    </row>
    <row r="542" spans="1:100">
      <c r="A542" s="19"/>
      <c r="B542" s="19"/>
      <c r="C542" s="19"/>
      <c r="D542" s="19"/>
      <c r="E542" s="19"/>
      <c r="F542" s="19"/>
      <c r="G542" s="19"/>
      <c r="H542" s="21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  <c r="CA542" s="19"/>
      <c r="CB542" s="19"/>
      <c r="CC542" s="19"/>
      <c r="CD542" s="19"/>
      <c r="CE542" s="19"/>
      <c r="CF542" s="19"/>
      <c r="CG542" s="19"/>
      <c r="CH542" s="19"/>
      <c r="CI542" s="19"/>
      <c r="CJ542" s="19"/>
      <c r="CK542" s="19"/>
      <c r="CL542" s="19"/>
      <c r="CM542" s="19"/>
      <c r="CN542" s="19"/>
      <c r="CO542" s="19"/>
      <c r="CP542" s="19"/>
      <c r="CQ542" s="19"/>
      <c r="CR542" s="19"/>
      <c r="CS542" s="19"/>
      <c r="CT542" s="19"/>
      <c r="CU542" s="19"/>
      <c r="CV542" s="19"/>
    </row>
    <row r="543" spans="1:100">
      <c r="A543" s="19"/>
      <c r="B543" s="19"/>
      <c r="C543" s="19"/>
      <c r="D543" s="19"/>
      <c r="E543" s="19"/>
      <c r="F543" s="19"/>
      <c r="G543" s="19"/>
      <c r="H543" s="21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</row>
    <row r="544" spans="1:100">
      <c r="A544" s="19"/>
      <c r="B544" s="19"/>
      <c r="C544" s="19"/>
      <c r="D544" s="19"/>
      <c r="E544" s="19"/>
      <c r="F544" s="19"/>
      <c r="G544" s="19"/>
      <c r="H544" s="21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</row>
    <row r="545" spans="1:100">
      <c r="A545" s="19"/>
      <c r="B545" s="19"/>
      <c r="C545" s="19"/>
      <c r="D545" s="19"/>
      <c r="E545" s="19"/>
      <c r="F545" s="19"/>
      <c r="G545" s="19"/>
      <c r="H545" s="21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  <c r="CA545" s="19"/>
      <c r="CB545" s="19"/>
      <c r="CC545" s="19"/>
      <c r="CD545" s="19"/>
      <c r="CE545" s="19"/>
      <c r="CF545" s="19"/>
      <c r="CG545" s="19"/>
      <c r="CH545" s="19"/>
      <c r="CI545" s="19"/>
      <c r="CJ545" s="19"/>
      <c r="CK545" s="19"/>
      <c r="CL545" s="19"/>
      <c r="CM545" s="19"/>
      <c r="CN545" s="19"/>
      <c r="CO545" s="19"/>
      <c r="CP545" s="19"/>
      <c r="CQ545" s="19"/>
      <c r="CR545" s="19"/>
      <c r="CS545" s="19"/>
      <c r="CT545" s="19"/>
      <c r="CU545" s="19"/>
      <c r="CV545" s="19"/>
    </row>
    <row r="546" spans="1:100">
      <c r="A546" s="19"/>
      <c r="B546" s="19"/>
      <c r="C546" s="19"/>
      <c r="D546" s="19"/>
      <c r="E546" s="19"/>
      <c r="F546" s="19"/>
      <c r="G546" s="19"/>
      <c r="H546" s="21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  <c r="CA546" s="19"/>
      <c r="CB546" s="19"/>
      <c r="CC546" s="19"/>
      <c r="CD546" s="19"/>
      <c r="CE546" s="19"/>
      <c r="CF546" s="19"/>
      <c r="CG546" s="19"/>
      <c r="CH546" s="19"/>
      <c r="CI546" s="19"/>
      <c r="CJ546" s="19"/>
      <c r="CK546" s="19"/>
      <c r="CL546" s="19"/>
      <c r="CM546" s="19"/>
      <c r="CN546" s="19"/>
      <c r="CO546" s="19"/>
      <c r="CP546" s="19"/>
      <c r="CQ546" s="19"/>
      <c r="CR546" s="19"/>
      <c r="CS546" s="19"/>
      <c r="CT546" s="19"/>
      <c r="CU546" s="19"/>
      <c r="CV546" s="19"/>
    </row>
    <row r="547" spans="1:100">
      <c r="A547" s="19"/>
      <c r="B547" s="19"/>
      <c r="C547" s="19"/>
      <c r="D547" s="19"/>
      <c r="E547" s="19"/>
      <c r="F547" s="19"/>
      <c r="G547" s="19"/>
      <c r="H547" s="21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  <c r="CA547" s="19"/>
      <c r="CB547" s="19"/>
      <c r="CC547" s="19"/>
      <c r="CD547" s="19"/>
      <c r="CE547" s="19"/>
      <c r="CF547" s="19"/>
      <c r="CG547" s="19"/>
      <c r="CH547" s="19"/>
      <c r="CI547" s="19"/>
      <c r="CJ547" s="19"/>
      <c r="CK547" s="19"/>
      <c r="CL547" s="19"/>
      <c r="CM547" s="19"/>
      <c r="CN547" s="19"/>
      <c r="CO547" s="19"/>
      <c r="CP547" s="19"/>
      <c r="CQ547" s="19"/>
      <c r="CR547" s="19"/>
      <c r="CS547" s="19"/>
      <c r="CT547" s="19"/>
      <c r="CU547" s="19"/>
      <c r="CV547" s="19"/>
    </row>
    <row r="548" spans="1:100">
      <c r="A548" s="19"/>
      <c r="B548" s="19"/>
      <c r="C548" s="19"/>
      <c r="D548" s="19"/>
      <c r="E548" s="19"/>
      <c r="F548" s="19"/>
      <c r="G548" s="19"/>
      <c r="H548" s="21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</row>
    <row r="549" spans="1:100">
      <c r="A549" s="19"/>
      <c r="B549" s="19"/>
      <c r="C549" s="19"/>
      <c r="D549" s="19"/>
      <c r="E549" s="19"/>
      <c r="F549" s="19"/>
      <c r="G549" s="19"/>
      <c r="H549" s="21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</row>
    <row r="550" spans="1:100">
      <c r="A550" s="19"/>
      <c r="B550" s="19"/>
      <c r="C550" s="19"/>
      <c r="D550" s="19"/>
      <c r="E550" s="19"/>
      <c r="F550" s="19"/>
      <c r="G550" s="19"/>
      <c r="H550" s="21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19"/>
      <c r="CH550" s="19"/>
      <c r="CI550" s="19"/>
      <c r="CJ550" s="19"/>
      <c r="CK550" s="19"/>
      <c r="CL550" s="19"/>
      <c r="CM550" s="19"/>
      <c r="CN550" s="19"/>
      <c r="CO550" s="19"/>
      <c r="CP550" s="19"/>
      <c r="CQ550" s="19"/>
      <c r="CR550" s="19"/>
      <c r="CS550" s="19"/>
      <c r="CT550" s="19"/>
      <c r="CU550" s="19"/>
      <c r="CV550" s="19"/>
    </row>
    <row r="551" spans="1:100">
      <c r="A551" s="19"/>
      <c r="B551" s="19"/>
      <c r="C551" s="19"/>
      <c r="D551" s="19"/>
      <c r="E551" s="19"/>
      <c r="F551" s="19"/>
      <c r="G551" s="19"/>
      <c r="H551" s="21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  <c r="CA551" s="19"/>
      <c r="CB551" s="19"/>
      <c r="CC551" s="19"/>
      <c r="CD551" s="19"/>
      <c r="CE551" s="19"/>
      <c r="CF551" s="19"/>
      <c r="CG551" s="19"/>
      <c r="CH551" s="19"/>
      <c r="CI551" s="19"/>
      <c r="CJ551" s="19"/>
      <c r="CK551" s="19"/>
      <c r="CL551" s="19"/>
      <c r="CM551" s="19"/>
      <c r="CN551" s="19"/>
      <c r="CO551" s="19"/>
      <c r="CP551" s="19"/>
      <c r="CQ551" s="19"/>
      <c r="CR551" s="19"/>
      <c r="CS551" s="19"/>
      <c r="CT551" s="19"/>
      <c r="CU551" s="19"/>
      <c r="CV551" s="19"/>
    </row>
    <row r="552" spans="1:100">
      <c r="A552" s="19"/>
      <c r="B552" s="19"/>
      <c r="C552" s="19"/>
      <c r="D552" s="19"/>
      <c r="E552" s="19"/>
      <c r="F552" s="19"/>
      <c r="G552" s="19"/>
      <c r="H552" s="21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19"/>
      <c r="CH552" s="19"/>
      <c r="CI552" s="19"/>
      <c r="CJ552" s="19"/>
      <c r="CK552" s="19"/>
      <c r="CL552" s="19"/>
      <c r="CM552" s="19"/>
      <c r="CN552" s="19"/>
      <c r="CO552" s="19"/>
      <c r="CP552" s="19"/>
      <c r="CQ552" s="19"/>
      <c r="CR552" s="19"/>
      <c r="CS552" s="19"/>
      <c r="CT552" s="19"/>
      <c r="CU552" s="19"/>
      <c r="CV552" s="19"/>
    </row>
    <row r="553" spans="1:100">
      <c r="A553" s="19"/>
      <c r="B553" s="19"/>
      <c r="C553" s="19"/>
      <c r="D553" s="19"/>
      <c r="E553" s="19"/>
      <c r="F553" s="19"/>
      <c r="G553" s="19"/>
      <c r="H553" s="21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  <c r="CA553" s="19"/>
      <c r="CB553" s="19"/>
      <c r="CC553" s="19"/>
      <c r="CD553" s="19"/>
      <c r="CE553" s="19"/>
      <c r="CF553" s="19"/>
      <c r="CG553" s="19"/>
      <c r="CH553" s="19"/>
      <c r="CI553" s="19"/>
      <c r="CJ553" s="19"/>
      <c r="CK553" s="19"/>
      <c r="CL553" s="19"/>
      <c r="CM553" s="19"/>
      <c r="CN553" s="19"/>
      <c r="CO553" s="19"/>
      <c r="CP553" s="19"/>
      <c r="CQ553" s="19"/>
      <c r="CR553" s="19"/>
      <c r="CS553" s="19"/>
      <c r="CT553" s="19"/>
      <c r="CU553" s="19"/>
      <c r="CV553" s="19"/>
    </row>
    <row r="554" spans="1:100">
      <c r="A554" s="19"/>
      <c r="B554" s="19"/>
      <c r="C554" s="19"/>
      <c r="D554" s="19"/>
      <c r="E554" s="19"/>
      <c r="F554" s="19"/>
      <c r="G554" s="19"/>
      <c r="H554" s="21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C554" s="19"/>
      <c r="CD554" s="19"/>
      <c r="CE554" s="19"/>
      <c r="CF554" s="19"/>
      <c r="CG554" s="19"/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T554" s="19"/>
      <c r="CU554" s="19"/>
      <c r="CV554" s="19"/>
    </row>
    <row r="555" spans="1:100">
      <c r="A555" s="19"/>
      <c r="B555" s="19"/>
      <c r="C555" s="19"/>
      <c r="D555" s="19"/>
      <c r="E555" s="19"/>
      <c r="F555" s="19"/>
      <c r="G555" s="19"/>
      <c r="H555" s="21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  <c r="CA555" s="19"/>
      <c r="CB555" s="19"/>
      <c r="CC555" s="19"/>
      <c r="CD555" s="19"/>
      <c r="CE555" s="19"/>
      <c r="CF555" s="19"/>
      <c r="CG555" s="19"/>
      <c r="CH555" s="19"/>
      <c r="CI555" s="19"/>
      <c r="CJ555" s="19"/>
      <c r="CK555" s="19"/>
      <c r="CL555" s="19"/>
      <c r="CM555" s="19"/>
      <c r="CN555" s="19"/>
      <c r="CO555" s="19"/>
      <c r="CP555" s="19"/>
      <c r="CQ555" s="19"/>
      <c r="CR555" s="19"/>
      <c r="CS555" s="19"/>
      <c r="CT555" s="19"/>
      <c r="CU555" s="19"/>
      <c r="CV555" s="19"/>
    </row>
    <row r="556" spans="1:100">
      <c r="A556" s="19"/>
      <c r="B556" s="19"/>
      <c r="C556" s="19"/>
      <c r="D556" s="19"/>
      <c r="E556" s="19"/>
      <c r="F556" s="19"/>
      <c r="G556" s="19"/>
      <c r="H556" s="21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  <c r="CA556" s="19"/>
      <c r="CB556" s="19"/>
      <c r="CC556" s="19"/>
      <c r="CD556" s="19"/>
      <c r="CE556" s="19"/>
      <c r="CF556" s="19"/>
      <c r="CG556" s="19"/>
      <c r="CH556" s="19"/>
      <c r="CI556" s="19"/>
      <c r="CJ556" s="19"/>
      <c r="CK556" s="19"/>
      <c r="CL556" s="19"/>
      <c r="CM556" s="19"/>
      <c r="CN556" s="19"/>
      <c r="CO556" s="19"/>
      <c r="CP556" s="19"/>
      <c r="CQ556" s="19"/>
      <c r="CR556" s="19"/>
      <c r="CS556" s="19"/>
      <c r="CT556" s="19"/>
      <c r="CU556" s="19"/>
      <c r="CV556" s="19"/>
    </row>
    <row r="557" spans="1:100">
      <c r="A557" s="19"/>
      <c r="B557" s="19"/>
      <c r="C557" s="19"/>
      <c r="D557" s="19"/>
      <c r="E557" s="19"/>
      <c r="F557" s="19"/>
      <c r="G557" s="19"/>
      <c r="H557" s="21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  <c r="CA557" s="19"/>
      <c r="CB557" s="19"/>
      <c r="CC557" s="19"/>
      <c r="CD557" s="19"/>
      <c r="CE557" s="19"/>
      <c r="CF557" s="19"/>
      <c r="CG557" s="19"/>
      <c r="CH557" s="19"/>
      <c r="CI557" s="19"/>
      <c r="CJ557" s="19"/>
      <c r="CK557" s="19"/>
      <c r="CL557" s="19"/>
      <c r="CM557" s="19"/>
      <c r="CN557" s="19"/>
      <c r="CO557" s="19"/>
      <c r="CP557" s="19"/>
      <c r="CQ557" s="19"/>
      <c r="CR557" s="19"/>
      <c r="CS557" s="19"/>
      <c r="CT557" s="19"/>
      <c r="CU557" s="19"/>
      <c r="CV557" s="19"/>
    </row>
    <row r="558" spans="1:100">
      <c r="A558" s="19"/>
      <c r="B558" s="19"/>
      <c r="C558" s="19"/>
      <c r="D558" s="19"/>
      <c r="E558" s="19"/>
      <c r="F558" s="19"/>
      <c r="G558" s="19"/>
      <c r="H558" s="21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  <c r="CA558" s="19"/>
      <c r="CB558" s="19"/>
      <c r="CC558" s="19"/>
      <c r="CD558" s="19"/>
      <c r="CE558" s="19"/>
      <c r="CF558" s="19"/>
      <c r="CG558" s="19"/>
      <c r="CH558" s="19"/>
      <c r="CI558" s="19"/>
      <c r="CJ558" s="19"/>
      <c r="CK558" s="19"/>
      <c r="CL558" s="19"/>
      <c r="CM558" s="19"/>
      <c r="CN558" s="19"/>
      <c r="CO558" s="19"/>
      <c r="CP558" s="19"/>
      <c r="CQ558" s="19"/>
      <c r="CR558" s="19"/>
      <c r="CS558" s="19"/>
      <c r="CT558" s="19"/>
      <c r="CU558" s="19"/>
      <c r="CV558" s="19"/>
    </row>
    <row r="559" spans="1:100">
      <c r="A559" s="19"/>
      <c r="B559" s="19"/>
      <c r="C559" s="19"/>
      <c r="D559" s="19"/>
      <c r="E559" s="19"/>
      <c r="F559" s="19"/>
      <c r="G559" s="19"/>
      <c r="H559" s="21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  <c r="CB559" s="19"/>
      <c r="CC559" s="19"/>
      <c r="CD559" s="19"/>
      <c r="CE559" s="19"/>
      <c r="CF559" s="19"/>
      <c r="CG559" s="19"/>
      <c r="CH559" s="19"/>
      <c r="CI559" s="19"/>
      <c r="CJ559" s="19"/>
      <c r="CK559" s="19"/>
      <c r="CL559" s="19"/>
      <c r="CM559" s="19"/>
      <c r="CN559" s="19"/>
      <c r="CO559" s="19"/>
      <c r="CP559" s="19"/>
      <c r="CQ559" s="19"/>
      <c r="CR559" s="19"/>
      <c r="CS559" s="19"/>
      <c r="CT559" s="19"/>
      <c r="CU559" s="19"/>
      <c r="CV559" s="19"/>
    </row>
    <row r="560" spans="1:100">
      <c r="A560" s="19"/>
      <c r="B560" s="19"/>
      <c r="C560" s="19"/>
      <c r="D560" s="19"/>
      <c r="E560" s="19"/>
      <c r="F560" s="19"/>
      <c r="G560" s="19"/>
      <c r="H560" s="21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  <c r="CA560" s="19"/>
      <c r="CB560" s="19"/>
      <c r="CC560" s="19"/>
      <c r="CD560" s="19"/>
      <c r="CE560" s="19"/>
      <c r="CF560" s="19"/>
      <c r="CG560" s="19"/>
      <c r="CH560" s="19"/>
      <c r="CI560" s="19"/>
      <c r="CJ560" s="19"/>
      <c r="CK560" s="19"/>
      <c r="CL560" s="19"/>
      <c r="CM560" s="19"/>
      <c r="CN560" s="19"/>
      <c r="CO560" s="19"/>
      <c r="CP560" s="19"/>
      <c r="CQ560" s="19"/>
      <c r="CR560" s="19"/>
      <c r="CS560" s="19"/>
      <c r="CT560" s="19"/>
      <c r="CU560" s="19"/>
      <c r="CV560" s="19"/>
    </row>
    <row r="561" spans="1:100">
      <c r="A561" s="19"/>
      <c r="B561" s="19"/>
      <c r="C561" s="19"/>
      <c r="D561" s="19"/>
      <c r="E561" s="19"/>
      <c r="F561" s="19"/>
      <c r="G561" s="19"/>
      <c r="H561" s="21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  <c r="CA561" s="19"/>
      <c r="CB561" s="19"/>
      <c r="CC561" s="19"/>
      <c r="CD561" s="19"/>
      <c r="CE561" s="19"/>
      <c r="CF561" s="19"/>
      <c r="CG561" s="19"/>
      <c r="CH561" s="19"/>
      <c r="CI561" s="19"/>
      <c r="CJ561" s="19"/>
      <c r="CK561" s="19"/>
      <c r="CL561" s="19"/>
      <c r="CM561" s="19"/>
      <c r="CN561" s="19"/>
      <c r="CO561" s="19"/>
      <c r="CP561" s="19"/>
      <c r="CQ561" s="19"/>
      <c r="CR561" s="19"/>
      <c r="CS561" s="19"/>
      <c r="CT561" s="19"/>
      <c r="CU561" s="19"/>
      <c r="CV561" s="19"/>
    </row>
    <row r="562" spans="1:100">
      <c r="A562" s="19"/>
      <c r="B562" s="19"/>
      <c r="C562" s="19"/>
      <c r="D562" s="19"/>
      <c r="E562" s="19"/>
      <c r="F562" s="19"/>
      <c r="G562" s="19"/>
      <c r="H562" s="21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  <c r="CA562" s="19"/>
      <c r="CB562" s="19"/>
      <c r="CC562" s="19"/>
      <c r="CD562" s="19"/>
      <c r="CE562" s="19"/>
      <c r="CF562" s="19"/>
      <c r="CG562" s="19"/>
      <c r="CH562" s="19"/>
      <c r="CI562" s="19"/>
      <c r="CJ562" s="19"/>
      <c r="CK562" s="19"/>
      <c r="CL562" s="19"/>
      <c r="CM562" s="19"/>
      <c r="CN562" s="19"/>
      <c r="CO562" s="19"/>
      <c r="CP562" s="19"/>
      <c r="CQ562" s="19"/>
      <c r="CR562" s="19"/>
      <c r="CS562" s="19"/>
      <c r="CT562" s="19"/>
      <c r="CU562" s="19"/>
      <c r="CV562" s="19"/>
    </row>
    <row r="563" spans="1:100">
      <c r="A563" s="19"/>
      <c r="B563" s="19"/>
      <c r="C563" s="19"/>
      <c r="D563" s="19"/>
      <c r="E563" s="19"/>
      <c r="F563" s="19"/>
      <c r="G563" s="19"/>
      <c r="H563" s="21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  <c r="CA563" s="19"/>
      <c r="CB563" s="19"/>
      <c r="CC563" s="19"/>
      <c r="CD563" s="19"/>
      <c r="CE563" s="19"/>
      <c r="CF563" s="19"/>
      <c r="CG563" s="19"/>
      <c r="CH563" s="19"/>
      <c r="CI563" s="19"/>
      <c r="CJ563" s="19"/>
      <c r="CK563" s="19"/>
      <c r="CL563" s="19"/>
      <c r="CM563" s="19"/>
      <c r="CN563" s="19"/>
      <c r="CO563" s="19"/>
      <c r="CP563" s="19"/>
      <c r="CQ563" s="19"/>
      <c r="CR563" s="19"/>
      <c r="CS563" s="19"/>
      <c r="CT563" s="19"/>
      <c r="CU563" s="19"/>
      <c r="CV563" s="19"/>
    </row>
    <row r="564" spans="1:100">
      <c r="A564" s="19"/>
      <c r="B564" s="19"/>
      <c r="C564" s="19"/>
      <c r="D564" s="19"/>
      <c r="E564" s="19"/>
      <c r="F564" s="19"/>
      <c r="G564" s="19"/>
      <c r="H564" s="21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  <c r="CA564" s="19"/>
      <c r="CB564" s="19"/>
      <c r="CC564" s="19"/>
      <c r="CD564" s="19"/>
      <c r="CE564" s="19"/>
      <c r="CF564" s="19"/>
      <c r="CG564" s="19"/>
      <c r="CH564" s="19"/>
      <c r="CI564" s="19"/>
      <c r="CJ564" s="19"/>
      <c r="CK564" s="19"/>
      <c r="CL564" s="19"/>
      <c r="CM564" s="19"/>
      <c r="CN564" s="19"/>
      <c r="CO564" s="19"/>
      <c r="CP564" s="19"/>
      <c r="CQ564" s="19"/>
      <c r="CR564" s="19"/>
      <c r="CS564" s="19"/>
      <c r="CT564" s="19"/>
      <c r="CU564" s="19"/>
      <c r="CV564" s="19"/>
    </row>
    <row r="565" spans="1:100">
      <c r="A565" s="19"/>
      <c r="B565" s="19"/>
      <c r="C565" s="19"/>
      <c r="D565" s="19"/>
      <c r="E565" s="19"/>
      <c r="F565" s="19"/>
      <c r="G565" s="19"/>
      <c r="H565" s="21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  <c r="CA565" s="19"/>
      <c r="CB565" s="19"/>
      <c r="CC565" s="19"/>
      <c r="CD565" s="19"/>
      <c r="CE565" s="19"/>
      <c r="CF565" s="19"/>
      <c r="CG565" s="19"/>
      <c r="CH565" s="19"/>
      <c r="CI565" s="19"/>
      <c r="CJ565" s="19"/>
      <c r="CK565" s="19"/>
      <c r="CL565" s="19"/>
      <c r="CM565" s="19"/>
      <c r="CN565" s="19"/>
      <c r="CO565" s="19"/>
      <c r="CP565" s="19"/>
      <c r="CQ565" s="19"/>
      <c r="CR565" s="19"/>
      <c r="CS565" s="19"/>
      <c r="CT565" s="19"/>
      <c r="CU565" s="19"/>
      <c r="CV565" s="19"/>
    </row>
    <row r="566" spans="1:100">
      <c r="A566" s="19"/>
      <c r="B566" s="19"/>
      <c r="C566" s="19"/>
      <c r="D566" s="19"/>
      <c r="E566" s="19"/>
      <c r="F566" s="19"/>
      <c r="G566" s="19"/>
      <c r="H566" s="21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  <c r="CA566" s="19"/>
      <c r="CB566" s="19"/>
      <c r="CC566" s="19"/>
      <c r="CD566" s="19"/>
      <c r="CE566" s="19"/>
      <c r="CF566" s="19"/>
      <c r="CG566" s="19"/>
      <c r="CH566" s="19"/>
      <c r="CI566" s="19"/>
      <c r="CJ566" s="19"/>
      <c r="CK566" s="19"/>
      <c r="CL566" s="19"/>
      <c r="CM566" s="19"/>
      <c r="CN566" s="19"/>
      <c r="CO566" s="19"/>
      <c r="CP566" s="19"/>
      <c r="CQ566" s="19"/>
      <c r="CR566" s="19"/>
      <c r="CS566" s="19"/>
      <c r="CT566" s="19"/>
      <c r="CU566" s="19"/>
      <c r="CV566" s="19"/>
    </row>
    <row r="567" spans="1:100">
      <c r="A567" s="19"/>
      <c r="B567" s="19"/>
      <c r="C567" s="19"/>
      <c r="D567" s="19"/>
      <c r="E567" s="19"/>
      <c r="F567" s="19"/>
      <c r="G567" s="19"/>
      <c r="H567" s="21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  <c r="CA567" s="19"/>
      <c r="CB567" s="19"/>
      <c r="CC567" s="19"/>
      <c r="CD567" s="19"/>
      <c r="CE567" s="19"/>
      <c r="CF567" s="19"/>
      <c r="CG567" s="19"/>
      <c r="CH567" s="19"/>
      <c r="CI567" s="19"/>
      <c r="CJ567" s="19"/>
      <c r="CK567" s="19"/>
      <c r="CL567" s="19"/>
      <c r="CM567" s="19"/>
      <c r="CN567" s="19"/>
      <c r="CO567" s="19"/>
      <c r="CP567" s="19"/>
      <c r="CQ567" s="19"/>
      <c r="CR567" s="19"/>
      <c r="CS567" s="19"/>
      <c r="CT567" s="19"/>
      <c r="CU567" s="19"/>
      <c r="CV567" s="19"/>
    </row>
    <row r="568" spans="1:100">
      <c r="A568" s="19"/>
      <c r="B568" s="19"/>
      <c r="C568" s="19"/>
      <c r="D568" s="19"/>
      <c r="E568" s="19"/>
      <c r="F568" s="19"/>
      <c r="G568" s="19"/>
      <c r="H568" s="21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  <c r="CA568" s="19"/>
      <c r="CB568" s="19"/>
      <c r="CC568" s="19"/>
      <c r="CD568" s="19"/>
      <c r="CE568" s="19"/>
      <c r="CF568" s="19"/>
      <c r="CG568" s="19"/>
      <c r="CH568" s="19"/>
      <c r="CI568" s="19"/>
      <c r="CJ568" s="19"/>
      <c r="CK568" s="19"/>
      <c r="CL568" s="19"/>
      <c r="CM568" s="19"/>
      <c r="CN568" s="19"/>
      <c r="CO568" s="19"/>
      <c r="CP568" s="19"/>
      <c r="CQ568" s="19"/>
      <c r="CR568" s="19"/>
      <c r="CS568" s="19"/>
      <c r="CT568" s="19"/>
      <c r="CU568" s="19"/>
      <c r="CV568" s="19"/>
    </row>
    <row r="569" spans="1:100">
      <c r="A569" s="19"/>
      <c r="B569" s="19"/>
      <c r="C569" s="19"/>
      <c r="D569" s="19"/>
      <c r="E569" s="19"/>
      <c r="F569" s="19"/>
      <c r="G569" s="19"/>
      <c r="H569" s="21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  <c r="CA569" s="19"/>
      <c r="CB569" s="19"/>
      <c r="CC569" s="19"/>
      <c r="CD569" s="19"/>
      <c r="CE569" s="19"/>
      <c r="CF569" s="19"/>
      <c r="CG569" s="19"/>
      <c r="CH569" s="19"/>
      <c r="CI569" s="19"/>
      <c r="CJ569" s="19"/>
      <c r="CK569" s="19"/>
      <c r="CL569" s="19"/>
      <c r="CM569" s="19"/>
      <c r="CN569" s="19"/>
      <c r="CO569" s="19"/>
      <c r="CP569" s="19"/>
      <c r="CQ569" s="19"/>
      <c r="CR569" s="19"/>
      <c r="CS569" s="19"/>
      <c r="CT569" s="19"/>
      <c r="CU569" s="19"/>
      <c r="CV569" s="19"/>
    </row>
    <row r="570" spans="1:100">
      <c r="A570" s="19"/>
      <c r="B570" s="19"/>
      <c r="C570" s="19"/>
      <c r="D570" s="19"/>
      <c r="E570" s="19"/>
      <c r="F570" s="19"/>
      <c r="G570" s="19"/>
      <c r="H570" s="21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  <c r="CA570" s="19"/>
      <c r="CB570" s="19"/>
      <c r="CC570" s="19"/>
      <c r="CD570" s="19"/>
      <c r="CE570" s="19"/>
      <c r="CF570" s="19"/>
      <c r="CG570" s="19"/>
      <c r="CH570" s="19"/>
      <c r="CI570" s="19"/>
      <c r="CJ570" s="19"/>
      <c r="CK570" s="19"/>
      <c r="CL570" s="19"/>
      <c r="CM570" s="19"/>
      <c r="CN570" s="19"/>
      <c r="CO570" s="19"/>
      <c r="CP570" s="19"/>
      <c r="CQ570" s="19"/>
      <c r="CR570" s="19"/>
      <c r="CS570" s="19"/>
      <c r="CT570" s="19"/>
      <c r="CU570" s="19"/>
      <c r="CV570" s="19"/>
    </row>
    <row r="571" spans="1:100">
      <c r="A571" s="19"/>
      <c r="B571" s="19"/>
      <c r="C571" s="19"/>
      <c r="D571" s="19"/>
      <c r="E571" s="19"/>
      <c r="F571" s="19"/>
      <c r="G571" s="19"/>
      <c r="H571" s="21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  <c r="CA571" s="19"/>
      <c r="CB571" s="19"/>
      <c r="CC571" s="19"/>
      <c r="CD571" s="19"/>
      <c r="CE571" s="19"/>
      <c r="CF571" s="19"/>
      <c r="CG571" s="19"/>
      <c r="CH571" s="19"/>
      <c r="CI571" s="19"/>
      <c r="CJ571" s="19"/>
      <c r="CK571" s="19"/>
      <c r="CL571" s="19"/>
      <c r="CM571" s="19"/>
      <c r="CN571" s="19"/>
      <c r="CO571" s="19"/>
      <c r="CP571" s="19"/>
      <c r="CQ571" s="19"/>
      <c r="CR571" s="19"/>
      <c r="CS571" s="19"/>
      <c r="CT571" s="19"/>
      <c r="CU571" s="19"/>
      <c r="CV571" s="19"/>
    </row>
    <row r="572" spans="1:100">
      <c r="A572" s="19"/>
      <c r="B572" s="19"/>
      <c r="C572" s="19"/>
      <c r="D572" s="19"/>
      <c r="E572" s="19"/>
      <c r="F572" s="19"/>
      <c r="G572" s="19"/>
      <c r="H572" s="21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  <c r="CA572" s="19"/>
      <c r="CB572" s="19"/>
      <c r="CC572" s="19"/>
      <c r="CD572" s="19"/>
      <c r="CE572" s="19"/>
      <c r="CF572" s="19"/>
      <c r="CG572" s="19"/>
      <c r="CH572" s="19"/>
      <c r="CI572" s="19"/>
      <c r="CJ572" s="19"/>
      <c r="CK572" s="19"/>
      <c r="CL572" s="19"/>
      <c r="CM572" s="19"/>
      <c r="CN572" s="19"/>
      <c r="CO572" s="19"/>
      <c r="CP572" s="19"/>
      <c r="CQ572" s="19"/>
      <c r="CR572" s="19"/>
      <c r="CS572" s="19"/>
      <c r="CT572" s="19"/>
      <c r="CU572" s="19"/>
      <c r="CV572" s="19"/>
    </row>
    <row r="573" spans="1:100">
      <c r="A573" s="19"/>
      <c r="B573" s="19"/>
      <c r="C573" s="19"/>
      <c r="D573" s="19"/>
      <c r="E573" s="19"/>
      <c r="F573" s="19"/>
      <c r="G573" s="19"/>
      <c r="H573" s="21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  <c r="CA573" s="19"/>
      <c r="CB573" s="19"/>
      <c r="CC573" s="19"/>
      <c r="CD573" s="19"/>
      <c r="CE573" s="19"/>
      <c r="CF573" s="19"/>
      <c r="CG573" s="19"/>
      <c r="CH573" s="19"/>
      <c r="CI573" s="19"/>
      <c r="CJ573" s="19"/>
      <c r="CK573" s="19"/>
      <c r="CL573" s="19"/>
      <c r="CM573" s="19"/>
      <c r="CN573" s="19"/>
      <c r="CO573" s="19"/>
      <c r="CP573" s="19"/>
      <c r="CQ573" s="19"/>
      <c r="CR573" s="19"/>
      <c r="CS573" s="19"/>
      <c r="CT573" s="19"/>
      <c r="CU573" s="19"/>
      <c r="CV573" s="19"/>
    </row>
    <row r="574" spans="1:100">
      <c r="A574" s="19"/>
      <c r="B574" s="19"/>
      <c r="C574" s="19"/>
      <c r="D574" s="19"/>
      <c r="E574" s="19"/>
      <c r="F574" s="19"/>
      <c r="G574" s="19"/>
      <c r="H574" s="21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  <c r="CA574" s="19"/>
      <c r="CB574" s="19"/>
      <c r="CC574" s="19"/>
      <c r="CD574" s="19"/>
      <c r="CE574" s="19"/>
      <c r="CF574" s="19"/>
      <c r="CG574" s="19"/>
      <c r="CH574" s="19"/>
      <c r="CI574" s="19"/>
      <c r="CJ574" s="19"/>
      <c r="CK574" s="19"/>
      <c r="CL574" s="19"/>
      <c r="CM574" s="19"/>
      <c r="CN574" s="19"/>
      <c r="CO574" s="19"/>
      <c r="CP574" s="19"/>
      <c r="CQ574" s="19"/>
      <c r="CR574" s="19"/>
      <c r="CS574" s="19"/>
      <c r="CT574" s="19"/>
      <c r="CU574" s="19"/>
      <c r="CV574" s="19"/>
    </row>
    <row r="575" spans="1:100">
      <c r="A575" s="19"/>
      <c r="B575" s="19"/>
      <c r="C575" s="19"/>
      <c r="D575" s="19"/>
      <c r="E575" s="19"/>
      <c r="F575" s="19"/>
      <c r="G575" s="19"/>
      <c r="H575" s="21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  <c r="CA575" s="19"/>
      <c r="CB575" s="19"/>
      <c r="CC575" s="19"/>
      <c r="CD575" s="19"/>
      <c r="CE575" s="19"/>
      <c r="CF575" s="19"/>
      <c r="CG575" s="19"/>
      <c r="CH575" s="19"/>
      <c r="CI575" s="19"/>
      <c r="CJ575" s="19"/>
      <c r="CK575" s="19"/>
      <c r="CL575" s="19"/>
      <c r="CM575" s="19"/>
      <c r="CN575" s="19"/>
      <c r="CO575" s="19"/>
      <c r="CP575" s="19"/>
      <c r="CQ575" s="19"/>
      <c r="CR575" s="19"/>
      <c r="CS575" s="19"/>
      <c r="CT575" s="19"/>
      <c r="CU575" s="19"/>
      <c r="CV575" s="19"/>
    </row>
    <row r="576" spans="1:100">
      <c r="A576" s="19"/>
      <c r="B576" s="19"/>
      <c r="C576" s="19"/>
      <c r="D576" s="19"/>
      <c r="E576" s="19"/>
      <c r="F576" s="19"/>
      <c r="G576" s="19"/>
      <c r="H576" s="21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  <c r="BY576" s="19"/>
      <c r="BZ576" s="19"/>
      <c r="CA576" s="19"/>
      <c r="CB576" s="19"/>
      <c r="CC576" s="19"/>
      <c r="CD576" s="19"/>
      <c r="CE576" s="19"/>
      <c r="CF576" s="19"/>
      <c r="CG576" s="19"/>
      <c r="CH576" s="19"/>
      <c r="CI576" s="19"/>
      <c r="CJ576" s="19"/>
      <c r="CK576" s="19"/>
      <c r="CL576" s="19"/>
      <c r="CM576" s="19"/>
      <c r="CN576" s="19"/>
      <c r="CO576" s="19"/>
      <c r="CP576" s="19"/>
      <c r="CQ576" s="19"/>
      <c r="CR576" s="19"/>
      <c r="CS576" s="19"/>
      <c r="CT576" s="19"/>
      <c r="CU576" s="19"/>
      <c r="CV576" s="19"/>
    </row>
    <row r="577" spans="1:100">
      <c r="A577" s="19"/>
      <c r="B577" s="19"/>
      <c r="C577" s="19"/>
      <c r="D577" s="19"/>
      <c r="E577" s="19"/>
      <c r="F577" s="19"/>
      <c r="G577" s="19"/>
      <c r="H577" s="21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  <c r="BY577" s="19"/>
      <c r="BZ577" s="19"/>
      <c r="CA577" s="19"/>
      <c r="CB577" s="19"/>
      <c r="CC577" s="19"/>
      <c r="CD577" s="19"/>
      <c r="CE577" s="19"/>
      <c r="CF577" s="19"/>
      <c r="CG577" s="19"/>
      <c r="CH577" s="19"/>
      <c r="CI577" s="19"/>
      <c r="CJ577" s="19"/>
      <c r="CK577" s="19"/>
      <c r="CL577" s="19"/>
      <c r="CM577" s="19"/>
      <c r="CN577" s="19"/>
      <c r="CO577" s="19"/>
      <c r="CP577" s="19"/>
      <c r="CQ577" s="19"/>
      <c r="CR577" s="19"/>
      <c r="CS577" s="19"/>
      <c r="CT577" s="19"/>
      <c r="CU577" s="19"/>
      <c r="CV577" s="19"/>
    </row>
    <row r="578" spans="1:100">
      <c r="A578" s="19"/>
      <c r="B578" s="19"/>
      <c r="C578" s="19"/>
      <c r="D578" s="19"/>
      <c r="E578" s="19"/>
      <c r="F578" s="19"/>
      <c r="G578" s="19"/>
      <c r="H578" s="21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19"/>
      <c r="CH578" s="19"/>
      <c r="CI578" s="19"/>
      <c r="CJ578" s="19"/>
      <c r="CK578" s="19"/>
      <c r="CL578" s="19"/>
      <c r="CM578" s="19"/>
      <c r="CN578" s="19"/>
      <c r="CO578" s="19"/>
      <c r="CP578" s="19"/>
      <c r="CQ578" s="19"/>
      <c r="CR578" s="19"/>
      <c r="CS578" s="19"/>
      <c r="CT578" s="19"/>
      <c r="CU578" s="19"/>
      <c r="CV578" s="19"/>
    </row>
    <row r="579" spans="1:100">
      <c r="A579" s="19"/>
      <c r="B579" s="19"/>
      <c r="C579" s="19"/>
      <c r="D579" s="19"/>
      <c r="E579" s="19"/>
      <c r="F579" s="19"/>
      <c r="G579" s="19"/>
      <c r="H579" s="21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F579" s="19"/>
      <c r="CG579" s="19"/>
      <c r="CH579" s="19"/>
      <c r="CI579" s="19"/>
      <c r="CJ579" s="19"/>
      <c r="CK579" s="19"/>
      <c r="CL579" s="19"/>
      <c r="CM579" s="19"/>
      <c r="CN579" s="19"/>
      <c r="CO579" s="19"/>
      <c r="CP579" s="19"/>
      <c r="CQ579" s="19"/>
      <c r="CR579" s="19"/>
      <c r="CS579" s="19"/>
      <c r="CT579" s="19"/>
      <c r="CU579" s="19"/>
      <c r="CV579" s="19"/>
    </row>
    <row r="580" spans="1:100">
      <c r="A580" s="19"/>
      <c r="B580" s="19"/>
      <c r="C580" s="19"/>
      <c r="D580" s="19"/>
      <c r="E580" s="19"/>
      <c r="F580" s="19"/>
      <c r="G580" s="19"/>
      <c r="H580" s="21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  <c r="BY580" s="19"/>
      <c r="BZ580" s="19"/>
      <c r="CA580" s="19"/>
      <c r="CB580" s="19"/>
      <c r="CC580" s="19"/>
      <c r="CD580" s="19"/>
      <c r="CE580" s="19"/>
      <c r="CF580" s="19"/>
      <c r="CG580" s="19"/>
      <c r="CH580" s="19"/>
      <c r="CI580" s="19"/>
      <c r="CJ580" s="19"/>
      <c r="CK580" s="19"/>
      <c r="CL580" s="19"/>
      <c r="CM580" s="19"/>
      <c r="CN580" s="19"/>
      <c r="CO580" s="19"/>
      <c r="CP580" s="19"/>
      <c r="CQ580" s="19"/>
      <c r="CR580" s="19"/>
      <c r="CS580" s="19"/>
      <c r="CT580" s="19"/>
      <c r="CU580" s="19"/>
      <c r="CV580" s="19"/>
    </row>
    <row r="581" spans="1:100">
      <c r="A581" s="19"/>
      <c r="B581" s="19"/>
      <c r="C581" s="19"/>
      <c r="D581" s="19"/>
      <c r="E581" s="19"/>
      <c r="F581" s="19"/>
      <c r="G581" s="19"/>
      <c r="H581" s="21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  <c r="CA581" s="19"/>
      <c r="CB581" s="19"/>
      <c r="CC581" s="19"/>
      <c r="CD581" s="19"/>
      <c r="CE581" s="19"/>
      <c r="CF581" s="19"/>
      <c r="CG581" s="19"/>
      <c r="CH581" s="19"/>
      <c r="CI581" s="19"/>
      <c r="CJ581" s="19"/>
      <c r="CK581" s="19"/>
      <c r="CL581" s="19"/>
      <c r="CM581" s="19"/>
      <c r="CN581" s="19"/>
      <c r="CO581" s="19"/>
      <c r="CP581" s="19"/>
      <c r="CQ581" s="19"/>
      <c r="CR581" s="19"/>
      <c r="CS581" s="19"/>
      <c r="CT581" s="19"/>
      <c r="CU581" s="19"/>
      <c r="CV581" s="19"/>
    </row>
    <row r="582" spans="1:100">
      <c r="A582" s="19"/>
      <c r="B582" s="19"/>
      <c r="C582" s="19"/>
      <c r="D582" s="19"/>
      <c r="E582" s="19"/>
      <c r="F582" s="19"/>
      <c r="G582" s="19"/>
      <c r="H582" s="21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  <c r="CA582" s="19"/>
      <c r="CB582" s="19"/>
      <c r="CC582" s="19"/>
      <c r="CD582" s="19"/>
      <c r="CE582" s="19"/>
      <c r="CF582" s="19"/>
      <c r="CG582" s="19"/>
      <c r="CH582" s="19"/>
      <c r="CI582" s="19"/>
      <c r="CJ582" s="19"/>
      <c r="CK582" s="19"/>
      <c r="CL582" s="19"/>
      <c r="CM582" s="19"/>
      <c r="CN582" s="19"/>
      <c r="CO582" s="19"/>
      <c r="CP582" s="19"/>
      <c r="CQ582" s="19"/>
      <c r="CR582" s="19"/>
      <c r="CS582" s="19"/>
      <c r="CT582" s="19"/>
      <c r="CU582" s="19"/>
      <c r="CV582" s="19"/>
    </row>
    <row r="583" spans="1:100">
      <c r="A583" s="19"/>
      <c r="B583" s="19"/>
      <c r="C583" s="19"/>
      <c r="D583" s="19"/>
      <c r="E583" s="19"/>
      <c r="F583" s="19"/>
      <c r="G583" s="19"/>
      <c r="H583" s="21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19"/>
      <c r="CH583" s="19"/>
      <c r="CI583" s="19"/>
      <c r="CJ583" s="19"/>
      <c r="CK583" s="19"/>
      <c r="CL583" s="19"/>
      <c r="CM583" s="19"/>
      <c r="CN583" s="19"/>
      <c r="CO583" s="19"/>
      <c r="CP583" s="19"/>
      <c r="CQ583" s="19"/>
      <c r="CR583" s="19"/>
      <c r="CS583" s="19"/>
      <c r="CT583" s="19"/>
      <c r="CU583" s="19"/>
      <c r="CV583" s="19"/>
    </row>
    <row r="584" spans="1:100">
      <c r="A584" s="19"/>
      <c r="B584" s="19"/>
      <c r="C584" s="19"/>
      <c r="D584" s="19"/>
      <c r="E584" s="19"/>
      <c r="F584" s="19"/>
      <c r="G584" s="19"/>
      <c r="H584" s="21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  <c r="CA584" s="19"/>
      <c r="CB584" s="19"/>
      <c r="CC584" s="19"/>
      <c r="CD584" s="19"/>
      <c r="CE584" s="19"/>
      <c r="CF584" s="19"/>
      <c r="CG584" s="19"/>
      <c r="CH584" s="19"/>
      <c r="CI584" s="19"/>
      <c r="CJ584" s="19"/>
      <c r="CK584" s="19"/>
      <c r="CL584" s="19"/>
      <c r="CM584" s="19"/>
      <c r="CN584" s="19"/>
      <c r="CO584" s="19"/>
      <c r="CP584" s="19"/>
      <c r="CQ584" s="19"/>
      <c r="CR584" s="19"/>
      <c r="CS584" s="19"/>
      <c r="CT584" s="19"/>
      <c r="CU584" s="19"/>
      <c r="CV584" s="19"/>
    </row>
    <row r="585" spans="1:100">
      <c r="A585" s="19"/>
      <c r="B585" s="19"/>
      <c r="C585" s="19"/>
      <c r="D585" s="19"/>
      <c r="E585" s="19"/>
      <c r="F585" s="19"/>
      <c r="G585" s="19"/>
      <c r="H585" s="21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  <c r="BY585" s="19"/>
      <c r="BZ585" s="19"/>
      <c r="CA585" s="19"/>
      <c r="CB585" s="19"/>
      <c r="CC585" s="19"/>
      <c r="CD585" s="19"/>
      <c r="CE585" s="19"/>
      <c r="CF585" s="19"/>
      <c r="CG585" s="19"/>
      <c r="CH585" s="19"/>
      <c r="CI585" s="19"/>
      <c r="CJ585" s="19"/>
      <c r="CK585" s="19"/>
      <c r="CL585" s="19"/>
      <c r="CM585" s="19"/>
      <c r="CN585" s="19"/>
      <c r="CO585" s="19"/>
      <c r="CP585" s="19"/>
      <c r="CQ585" s="19"/>
      <c r="CR585" s="19"/>
      <c r="CS585" s="19"/>
      <c r="CT585" s="19"/>
      <c r="CU585" s="19"/>
      <c r="CV585" s="19"/>
    </row>
    <row r="586" spans="1:100">
      <c r="A586" s="19"/>
      <c r="B586" s="19"/>
      <c r="C586" s="19"/>
      <c r="D586" s="19"/>
      <c r="E586" s="19"/>
      <c r="F586" s="19"/>
      <c r="G586" s="19"/>
      <c r="H586" s="21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  <c r="CA586" s="19"/>
      <c r="CB586" s="19"/>
      <c r="CC586" s="19"/>
      <c r="CD586" s="19"/>
      <c r="CE586" s="19"/>
      <c r="CF586" s="19"/>
      <c r="CG586" s="19"/>
      <c r="CH586" s="19"/>
      <c r="CI586" s="19"/>
      <c r="CJ586" s="19"/>
      <c r="CK586" s="19"/>
      <c r="CL586" s="19"/>
      <c r="CM586" s="19"/>
      <c r="CN586" s="19"/>
      <c r="CO586" s="19"/>
      <c r="CP586" s="19"/>
      <c r="CQ586" s="19"/>
      <c r="CR586" s="19"/>
      <c r="CS586" s="19"/>
      <c r="CT586" s="19"/>
      <c r="CU586" s="19"/>
      <c r="CV586" s="19"/>
    </row>
    <row r="587" spans="1:100">
      <c r="A587" s="19"/>
      <c r="B587" s="19"/>
      <c r="C587" s="19"/>
      <c r="D587" s="19"/>
      <c r="E587" s="19"/>
      <c r="F587" s="19"/>
      <c r="G587" s="19"/>
      <c r="H587" s="21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  <c r="CA587" s="19"/>
      <c r="CB587" s="19"/>
      <c r="CC587" s="19"/>
      <c r="CD587" s="19"/>
      <c r="CE587" s="19"/>
      <c r="CF587" s="19"/>
      <c r="CG587" s="19"/>
      <c r="CH587" s="19"/>
      <c r="CI587" s="19"/>
      <c r="CJ587" s="19"/>
      <c r="CK587" s="19"/>
      <c r="CL587" s="19"/>
      <c r="CM587" s="19"/>
      <c r="CN587" s="19"/>
      <c r="CO587" s="19"/>
      <c r="CP587" s="19"/>
      <c r="CQ587" s="19"/>
      <c r="CR587" s="19"/>
      <c r="CS587" s="19"/>
      <c r="CT587" s="19"/>
      <c r="CU587" s="19"/>
      <c r="CV587" s="19"/>
    </row>
    <row r="588" spans="1:100">
      <c r="A588" s="19"/>
      <c r="B588" s="19"/>
      <c r="C588" s="19"/>
      <c r="D588" s="19"/>
      <c r="E588" s="19"/>
      <c r="F588" s="19"/>
      <c r="G588" s="19"/>
      <c r="H588" s="21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  <c r="CA588" s="19"/>
      <c r="CB588" s="19"/>
      <c r="CC588" s="19"/>
      <c r="CD588" s="19"/>
      <c r="CE588" s="19"/>
      <c r="CF588" s="19"/>
      <c r="CG588" s="19"/>
      <c r="CH588" s="19"/>
      <c r="CI588" s="19"/>
      <c r="CJ588" s="19"/>
      <c r="CK588" s="19"/>
      <c r="CL588" s="19"/>
      <c r="CM588" s="19"/>
      <c r="CN588" s="19"/>
      <c r="CO588" s="19"/>
      <c r="CP588" s="19"/>
      <c r="CQ588" s="19"/>
      <c r="CR588" s="19"/>
      <c r="CS588" s="19"/>
      <c r="CT588" s="19"/>
      <c r="CU588" s="19"/>
      <c r="CV588" s="19"/>
    </row>
    <row r="589" spans="1:100">
      <c r="A589" s="19"/>
      <c r="B589" s="19"/>
      <c r="C589" s="19"/>
      <c r="D589" s="19"/>
      <c r="E589" s="19"/>
      <c r="F589" s="19"/>
      <c r="G589" s="19"/>
      <c r="H589" s="21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  <c r="CA589" s="19"/>
      <c r="CB589" s="19"/>
      <c r="CC589" s="19"/>
      <c r="CD589" s="19"/>
      <c r="CE589" s="19"/>
      <c r="CF589" s="19"/>
      <c r="CG589" s="19"/>
      <c r="CH589" s="19"/>
      <c r="CI589" s="19"/>
      <c r="CJ589" s="19"/>
      <c r="CK589" s="19"/>
      <c r="CL589" s="19"/>
      <c r="CM589" s="19"/>
      <c r="CN589" s="19"/>
      <c r="CO589" s="19"/>
      <c r="CP589" s="19"/>
      <c r="CQ589" s="19"/>
      <c r="CR589" s="19"/>
      <c r="CS589" s="19"/>
      <c r="CT589" s="19"/>
      <c r="CU589" s="19"/>
      <c r="CV589" s="19"/>
    </row>
    <row r="590" spans="1:100">
      <c r="A590" s="19"/>
      <c r="B590" s="19"/>
      <c r="C590" s="19"/>
      <c r="D590" s="19"/>
      <c r="E590" s="19"/>
      <c r="F590" s="19"/>
      <c r="G590" s="19"/>
      <c r="H590" s="21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  <c r="CA590" s="19"/>
      <c r="CB590" s="19"/>
      <c r="CC590" s="19"/>
      <c r="CD590" s="19"/>
      <c r="CE590" s="19"/>
      <c r="CF590" s="19"/>
      <c r="CG590" s="19"/>
      <c r="CH590" s="19"/>
      <c r="CI590" s="19"/>
      <c r="CJ590" s="19"/>
      <c r="CK590" s="19"/>
      <c r="CL590" s="19"/>
      <c r="CM590" s="19"/>
      <c r="CN590" s="19"/>
      <c r="CO590" s="19"/>
      <c r="CP590" s="19"/>
      <c r="CQ590" s="19"/>
      <c r="CR590" s="19"/>
      <c r="CS590" s="19"/>
      <c r="CT590" s="19"/>
      <c r="CU590" s="19"/>
      <c r="CV590" s="19"/>
    </row>
    <row r="591" spans="1:100">
      <c r="A591" s="19"/>
      <c r="B591" s="19"/>
      <c r="C591" s="19"/>
      <c r="D591" s="19"/>
      <c r="E591" s="19"/>
      <c r="F591" s="19"/>
      <c r="G591" s="19"/>
      <c r="H591" s="21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  <c r="CA591" s="19"/>
      <c r="CB591" s="19"/>
      <c r="CC591" s="19"/>
      <c r="CD591" s="19"/>
      <c r="CE591" s="19"/>
      <c r="CF591" s="19"/>
      <c r="CG591" s="19"/>
      <c r="CH591" s="19"/>
      <c r="CI591" s="19"/>
      <c r="CJ591" s="19"/>
      <c r="CK591" s="19"/>
      <c r="CL591" s="19"/>
      <c r="CM591" s="19"/>
      <c r="CN591" s="19"/>
      <c r="CO591" s="19"/>
      <c r="CP591" s="19"/>
      <c r="CQ591" s="19"/>
      <c r="CR591" s="19"/>
      <c r="CS591" s="19"/>
      <c r="CT591" s="19"/>
      <c r="CU591" s="19"/>
      <c r="CV591" s="19"/>
    </row>
    <row r="592" spans="1:100">
      <c r="A592" s="19"/>
      <c r="B592" s="19"/>
      <c r="C592" s="19"/>
      <c r="D592" s="19"/>
      <c r="E592" s="19"/>
      <c r="F592" s="19"/>
      <c r="G592" s="19"/>
      <c r="H592" s="21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  <c r="CA592" s="19"/>
      <c r="CB592" s="19"/>
      <c r="CC592" s="19"/>
      <c r="CD592" s="19"/>
      <c r="CE592" s="19"/>
      <c r="CF592" s="19"/>
      <c r="CG592" s="19"/>
      <c r="CH592" s="19"/>
      <c r="CI592" s="19"/>
      <c r="CJ592" s="19"/>
      <c r="CK592" s="19"/>
      <c r="CL592" s="19"/>
      <c r="CM592" s="19"/>
      <c r="CN592" s="19"/>
      <c r="CO592" s="19"/>
      <c r="CP592" s="19"/>
      <c r="CQ592" s="19"/>
      <c r="CR592" s="19"/>
      <c r="CS592" s="19"/>
      <c r="CT592" s="19"/>
      <c r="CU592" s="19"/>
      <c r="CV592" s="19"/>
    </row>
    <row r="593" spans="1:100">
      <c r="A593" s="19"/>
      <c r="B593" s="19"/>
      <c r="C593" s="19"/>
      <c r="D593" s="19"/>
      <c r="E593" s="19"/>
      <c r="F593" s="19"/>
      <c r="G593" s="19"/>
      <c r="H593" s="21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  <c r="CA593" s="19"/>
      <c r="CB593" s="19"/>
      <c r="CC593" s="19"/>
      <c r="CD593" s="19"/>
      <c r="CE593" s="19"/>
      <c r="CF593" s="19"/>
      <c r="CG593" s="19"/>
      <c r="CH593" s="19"/>
      <c r="CI593" s="19"/>
      <c r="CJ593" s="19"/>
      <c r="CK593" s="19"/>
      <c r="CL593" s="19"/>
      <c r="CM593" s="19"/>
      <c r="CN593" s="19"/>
      <c r="CO593" s="19"/>
      <c r="CP593" s="19"/>
      <c r="CQ593" s="19"/>
      <c r="CR593" s="19"/>
      <c r="CS593" s="19"/>
      <c r="CT593" s="19"/>
      <c r="CU593" s="19"/>
      <c r="CV593" s="19"/>
    </row>
    <row r="594" spans="1:100">
      <c r="A594" s="19"/>
      <c r="B594" s="19"/>
      <c r="C594" s="19"/>
      <c r="D594" s="19"/>
      <c r="E594" s="19"/>
      <c r="F594" s="19"/>
      <c r="G594" s="19"/>
      <c r="H594" s="21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  <c r="CA594" s="19"/>
      <c r="CB594" s="19"/>
      <c r="CC594" s="19"/>
      <c r="CD594" s="19"/>
      <c r="CE594" s="19"/>
      <c r="CF594" s="19"/>
      <c r="CG594" s="19"/>
      <c r="CH594" s="19"/>
      <c r="CI594" s="19"/>
      <c r="CJ594" s="19"/>
      <c r="CK594" s="19"/>
      <c r="CL594" s="19"/>
      <c r="CM594" s="19"/>
      <c r="CN594" s="19"/>
      <c r="CO594" s="19"/>
      <c r="CP594" s="19"/>
      <c r="CQ594" s="19"/>
      <c r="CR594" s="19"/>
      <c r="CS594" s="19"/>
      <c r="CT594" s="19"/>
      <c r="CU594" s="19"/>
      <c r="CV594" s="19"/>
    </row>
    <row r="595" spans="1:100">
      <c r="A595" s="19"/>
      <c r="B595" s="19"/>
      <c r="C595" s="19"/>
      <c r="D595" s="19"/>
      <c r="E595" s="19"/>
      <c r="F595" s="19"/>
      <c r="G595" s="19"/>
      <c r="H595" s="21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  <c r="BY595" s="19"/>
      <c r="BZ595" s="19"/>
      <c r="CA595" s="19"/>
      <c r="CB595" s="19"/>
      <c r="CC595" s="19"/>
      <c r="CD595" s="19"/>
      <c r="CE595" s="19"/>
      <c r="CF595" s="19"/>
      <c r="CG595" s="19"/>
      <c r="CH595" s="19"/>
      <c r="CI595" s="19"/>
      <c r="CJ595" s="19"/>
      <c r="CK595" s="19"/>
      <c r="CL595" s="19"/>
      <c r="CM595" s="19"/>
      <c r="CN595" s="19"/>
      <c r="CO595" s="19"/>
      <c r="CP595" s="19"/>
      <c r="CQ595" s="19"/>
      <c r="CR595" s="19"/>
      <c r="CS595" s="19"/>
      <c r="CT595" s="19"/>
      <c r="CU595" s="19"/>
      <c r="CV595" s="19"/>
    </row>
    <row r="596" spans="1:100">
      <c r="A596" s="19"/>
      <c r="B596" s="19"/>
      <c r="C596" s="19"/>
      <c r="D596" s="19"/>
      <c r="E596" s="19"/>
      <c r="F596" s="19"/>
      <c r="G596" s="19"/>
      <c r="H596" s="21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  <c r="BY596" s="19"/>
      <c r="BZ596" s="19"/>
      <c r="CA596" s="19"/>
      <c r="CB596" s="19"/>
      <c r="CC596" s="19"/>
      <c r="CD596" s="19"/>
      <c r="CE596" s="19"/>
      <c r="CF596" s="19"/>
      <c r="CG596" s="19"/>
      <c r="CH596" s="19"/>
      <c r="CI596" s="19"/>
      <c r="CJ596" s="19"/>
      <c r="CK596" s="19"/>
      <c r="CL596" s="19"/>
      <c r="CM596" s="19"/>
      <c r="CN596" s="19"/>
      <c r="CO596" s="19"/>
      <c r="CP596" s="19"/>
      <c r="CQ596" s="19"/>
      <c r="CR596" s="19"/>
      <c r="CS596" s="19"/>
      <c r="CT596" s="19"/>
      <c r="CU596" s="19"/>
      <c r="CV596" s="19"/>
    </row>
    <row r="597" spans="1:100">
      <c r="A597" s="19"/>
      <c r="B597" s="19"/>
      <c r="C597" s="19"/>
      <c r="D597" s="19"/>
      <c r="E597" s="19"/>
      <c r="F597" s="19"/>
      <c r="G597" s="19"/>
      <c r="H597" s="21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  <c r="CA597" s="19"/>
      <c r="CB597" s="19"/>
      <c r="CC597" s="19"/>
      <c r="CD597" s="19"/>
      <c r="CE597" s="19"/>
      <c r="CF597" s="19"/>
      <c r="CG597" s="19"/>
      <c r="CH597" s="19"/>
      <c r="CI597" s="19"/>
      <c r="CJ597" s="19"/>
      <c r="CK597" s="19"/>
      <c r="CL597" s="19"/>
      <c r="CM597" s="19"/>
      <c r="CN597" s="19"/>
      <c r="CO597" s="19"/>
      <c r="CP597" s="19"/>
      <c r="CQ597" s="19"/>
      <c r="CR597" s="19"/>
      <c r="CS597" s="19"/>
      <c r="CT597" s="19"/>
      <c r="CU597" s="19"/>
      <c r="CV597" s="19"/>
    </row>
    <row r="598" spans="1:100">
      <c r="A598" s="19"/>
      <c r="B598" s="19"/>
      <c r="C598" s="19"/>
      <c r="D598" s="19"/>
      <c r="E598" s="19"/>
      <c r="F598" s="19"/>
      <c r="G598" s="19"/>
      <c r="H598" s="21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  <c r="CA598" s="19"/>
      <c r="CB598" s="19"/>
      <c r="CC598" s="19"/>
      <c r="CD598" s="19"/>
      <c r="CE598" s="19"/>
      <c r="CF598" s="19"/>
      <c r="CG598" s="19"/>
      <c r="CH598" s="19"/>
      <c r="CI598" s="19"/>
      <c r="CJ598" s="19"/>
      <c r="CK598" s="19"/>
      <c r="CL598" s="19"/>
      <c r="CM598" s="19"/>
      <c r="CN598" s="19"/>
      <c r="CO598" s="19"/>
      <c r="CP598" s="19"/>
      <c r="CQ598" s="19"/>
      <c r="CR598" s="19"/>
      <c r="CS598" s="19"/>
      <c r="CT598" s="19"/>
      <c r="CU598" s="19"/>
      <c r="CV598" s="19"/>
    </row>
    <row r="599" spans="1:100">
      <c r="A599" s="19"/>
      <c r="B599" s="19"/>
      <c r="C599" s="19"/>
      <c r="D599" s="19"/>
      <c r="E599" s="19"/>
      <c r="F599" s="19"/>
      <c r="G599" s="19"/>
      <c r="H599" s="21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  <c r="CA599" s="19"/>
      <c r="CB599" s="19"/>
      <c r="CC599" s="19"/>
      <c r="CD599" s="19"/>
      <c r="CE599" s="19"/>
      <c r="CF599" s="19"/>
      <c r="CG599" s="19"/>
      <c r="CH599" s="19"/>
      <c r="CI599" s="19"/>
      <c r="CJ599" s="19"/>
      <c r="CK599" s="19"/>
      <c r="CL599" s="19"/>
      <c r="CM599" s="19"/>
      <c r="CN599" s="19"/>
      <c r="CO599" s="19"/>
      <c r="CP599" s="19"/>
      <c r="CQ599" s="19"/>
      <c r="CR599" s="19"/>
      <c r="CS599" s="19"/>
      <c r="CT599" s="19"/>
      <c r="CU599" s="19"/>
      <c r="CV599" s="19"/>
    </row>
    <row r="600" spans="1:100">
      <c r="A600" s="19"/>
      <c r="B600" s="19"/>
      <c r="C600" s="19"/>
      <c r="D600" s="19"/>
      <c r="E600" s="19"/>
      <c r="F600" s="19"/>
      <c r="G600" s="19"/>
      <c r="H600" s="21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  <c r="BY600" s="19"/>
      <c r="BZ600" s="19"/>
      <c r="CA600" s="19"/>
      <c r="CB600" s="19"/>
      <c r="CC600" s="19"/>
      <c r="CD600" s="19"/>
      <c r="CE600" s="19"/>
      <c r="CF600" s="19"/>
      <c r="CG600" s="19"/>
      <c r="CH600" s="19"/>
      <c r="CI600" s="19"/>
      <c r="CJ600" s="19"/>
      <c r="CK600" s="19"/>
      <c r="CL600" s="19"/>
      <c r="CM600" s="19"/>
      <c r="CN600" s="19"/>
      <c r="CO600" s="19"/>
      <c r="CP600" s="19"/>
      <c r="CQ600" s="19"/>
      <c r="CR600" s="19"/>
      <c r="CS600" s="19"/>
      <c r="CT600" s="19"/>
      <c r="CU600" s="19"/>
      <c r="CV600" s="19"/>
    </row>
    <row r="601" spans="1:100">
      <c r="A601" s="19"/>
      <c r="B601" s="19"/>
      <c r="C601" s="19"/>
      <c r="D601" s="19"/>
      <c r="E601" s="19"/>
      <c r="F601" s="19"/>
      <c r="G601" s="19"/>
      <c r="H601" s="21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  <c r="BY601" s="19"/>
      <c r="BZ601" s="19"/>
      <c r="CA601" s="19"/>
      <c r="CB601" s="19"/>
      <c r="CC601" s="19"/>
      <c r="CD601" s="19"/>
      <c r="CE601" s="19"/>
      <c r="CF601" s="19"/>
      <c r="CG601" s="19"/>
      <c r="CH601" s="19"/>
      <c r="CI601" s="19"/>
      <c r="CJ601" s="19"/>
      <c r="CK601" s="19"/>
      <c r="CL601" s="19"/>
      <c r="CM601" s="19"/>
      <c r="CN601" s="19"/>
      <c r="CO601" s="19"/>
      <c r="CP601" s="19"/>
      <c r="CQ601" s="19"/>
      <c r="CR601" s="19"/>
      <c r="CS601" s="19"/>
      <c r="CT601" s="19"/>
      <c r="CU601" s="19"/>
      <c r="CV601" s="19"/>
    </row>
    <row r="602" spans="1:100">
      <c r="A602" s="19"/>
      <c r="B602" s="19"/>
      <c r="C602" s="19"/>
      <c r="D602" s="19"/>
      <c r="E602" s="19"/>
      <c r="F602" s="19"/>
      <c r="G602" s="19"/>
      <c r="H602" s="21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  <c r="CA602" s="19"/>
      <c r="CB602" s="19"/>
      <c r="CC602" s="19"/>
      <c r="CD602" s="19"/>
      <c r="CE602" s="19"/>
      <c r="CF602" s="19"/>
      <c r="CG602" s="19"/>
      <c r="CH602" s="19"/>
      <c r="CI602" s="19"/>
      <c r="CJ602" s="19"/>
      <c r="CK602" s="19"/>
      <c r="CL602" s="19"/>
      <c r="CM602" s="19"/>
      <c r="CN602" s="19"/>
      <c r="CO602" s="19"/>
      <c r="CP602" s="19"/>
      <c r="CQ602" s="19"/>
      <c r="CR602" s="19"/>
      <c r="CS602" s="19"/>
      <c r="CT602" s="19"/>
      <c r="CU602" s="19"/>
      <c r="CV602" s="19"/>
    </row>
    <row r="603" spans="1:100">
      <c r="A603" s="19"/>
      <c r="B603" s="19"/>
      <c r="C603" s="19"/>
      <c r="D603" s="19"/>
      <c r="E603" s="19"/>
      <c r="F603" s="19"/>
      <c r="G603" s="19"/>
      <c r="H603" s="21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  <c r="CA603" s="19"/>
      <c r="CB603" s="19"/>
      <c r="CC603" s="19"/>
      <c r="CD603" s="19"/>
      <c r="CE603" s="19"/>
      <c r="CF603" s="19"/>
      <c r="CG603" s="19"/>
      <c r="CH603" s="19"/>
      <c r="CI603" s="19"/>
      <c r="CJ603" s="19"/>
      <c r="CK603" s="19"/>
      <c r="CL603" s="19"/>
      <c r="CM603" s="19"/>
      <c r="CN603" s="19"/>
      <c r="CO603" s="19"/>
      <c r="CP603" s="19"/>
      <c r="CQ603" s="19"/>
      <c r="CR603" s="19"/>
      <c r="CS603" s="19"/>
      <c r="CT603" s="19"/>
      <c r="CU603" s="19"/>
      <c r="CV603" s="19"/>
    </row>
    <row r="604" spans="1:100">
      <c r="A604" s="19"/>
      <c r="B604" s="19"/>
      <c r="C604" s="19"/>
      <c r="D604" s="19"/>
      <c r="E604" s="19"/>
      <c r="F604" s="19"/>
      <c r="G604" s="19"/>
      <c r="H604" s="21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  <c r="CA604" s="19"/>
      <c r="CB604" s="19"/>
      <c r="CC604" s="19"/>
      <c r="CD604" s="19"/>
      <c r="CE604" s="19"/>
      <c r="CF604" s="19"/>
      <c r="CG604" s="19"/>
      <c r="CH604" s="19"/>
      <c r="CI604" s="19"/>
      <c r="CJ604" s="19"/>
      <c r="CK604" s="19"/>
      <c r="CL604" s="19"/>
      <c r="CM604" s="19"/>
      <c r="CN604" s="19"/>
      <c r="CO604" s="19"/>
      <c r="CP604" s="19"/>
      <c r="CQ604" s="19"/>
      <c r="CR604" s="19"/>
      <c r="CS604" s="19"/>
      <c r="CT604" s="19"/>
      <c r="CU604" s="19"/>
      <c r="CV604" s="19"/>
    </row>
    <row r="605" spans="1:100">
      <c r="A605" s="19"/>
      <c r="B605" s="19"/>
      <c r="C605" s="19"/>
      <c r="D605" s="19"/>
      <c r="E605" s="19"/>
      <c r="F605" s="19"/>
      <c r="G605" s="19"/>
      <c r="H605" s="21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  <c r="CA605" s="19"/>
      <c r="CB605" s="19"/>
      <c r="CC605" s="19"/>
      <c r="CD605" s="19"/>
      <c r="CE605" s="19"/>
      <c r="CF605" s="19"/>
      <c r="CG605" s="19"/>
      <c r="CH605" s="19"/>
      <c r="CI605" s="19"/>
      <c r="CJ605" s="19"/>
      <c r="CK605" s="19"/>
      <c r="CL605" s="19"/>
      <c r="CM605" s="19"/>
      <c r="CN605" s="19"/>
      <c r="CO605" s="19"/>
      <c r="CP605" s="19"/>
      <c r="CQ605" s="19"/>
      <c r="CR605" s="19"/>
      <c r="CS605" s="19"/>
      <c r="CT605" s="19"/>
      <c r="CU605" s="19"/>
      <c r="CV605" s="19"/>
    </row>
    <row r="606" spans="1:100">
      <c r="A606" s="19"/>
      <c r="B606" s="19"/>
      <c r="C606" s="19"/>
      <c r="D606" s="19"/>
      <c r="E606" s="19"/>
      <c r="F606" s="19"/>
      <c r="G606" s="19"/>
      <c r="H606" s="21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  <c r="CA606" s="19"/>
      <c r="CB606" s="19"/>
      <c r="CC606" s="19"/>
      <c r="CD606" s="19"/>
      <c r="CE606" s="19"/>
      <c r="CF606" s="19"/>
      <c r="CG606" s="19"/>
      <c r="CH606" s="19"/>
      <c r="CI606" s="19"/>
      <c r="CJ606" s="19"/>
      <c r="CK606" s="19"/>
      <c r="CL606" s="19"/>
      <c r="CM606" s="19"/>
      <c r="CN606" s="19"/>
      <c r="CO606" s="19"/>
      <c r="CP606" s="19"/>
      <c r="CQ606" s="19"/>
      <c r="CR606" s="19"/>
      <c r="CS606" s="19"/>
      <c r="CT606" s="19"/>
      <c r="CU606" s="19"/>
      <c r="CV606" s="19"/>
    </row>
    <row r="607" spans="1:100">
      <c r="A607" s="19"/>
      <c r="B607" s="19"/>
      <c r="C607" s="19"/>
      <c r="D607" s="19"/>
      <c r="E607" s="19"/>
      <c r="F607" s="19"/>
      <c r="G607" s="19"/>
      <c r="H607" s="21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  <c r="CA607" s="19"/>
      <c r="CB607" s="19"/>
      <c r="CC607" s="19"/>
      <c r="CD607" s="19"/>
      <c r="CE607" s="19"/>
      <c r="CF607" s="19"/>
      <c r="CG607" s="19"/>
      <c r="CH607" s="19"/>
      <c r="CI607" s="19"/>
      <c r="CJ607" s="19"/>
      <c r="CK607" s="19"/>
      <c r="CL607" s="19"/>
      <c r="CM607" s="19"/>
      <c r="CN607" s="19"/>
      <c r="CO607" s="19"/>
      <c r="CP607" s="19"/>
      <c r="CQ607" s="19"/>
      <c r="CR607" s="19"/>
      <c r="CS607" s="19"/>
      <c r="CT607" s="19"/>
      <c r="CU607" s="19"/>
      <c r="CV607" s="19"/>
    </row>
    <row r="608" spans="1:100">
      <c r="A608" s="19"/>
      <c r="B608" s="19"/>
      <c r="C608" s="19"/>
      <c r="D608" s="19"/>
      <c r="E608" s="19"/>
      <c r="F608" s="19"/>
      <c r="G608" s="19"/>
      <c r="H608" s="21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  <c r="CA608" s="19"/>
      <c r="CB608" s="19"/>
      <c r="CC608" s="19"/>
      <c r="CD608" s="19"/>
      <c r="CE608" s="19"/>
      <c r="CF608" s="19"/>
      <c r="CG608" s="19"/>
      <c r="CH608" s="19"/>
      <c r="CI608" s="19"/>
      <c r="CJ608" s="19"/>
      <c r="CK608" s="19"/>
      <c r="CL608" s="19"/>
      <c r="CM608" s="19"/>
      <c r="CN608" s="19"/>
      <c r="CO608" s="19"/>
      <c r="CP608" s="19"/>
      <c r="CQ608" s="19"/>
      <c r="CR608" s="19"/>
      <c r="CS608" s="19"/>
      <c r="CT608" s="19"/>
      <c r="CU608" s="19"/>
      <c r="CV608" s="19"/>
    </row>
    <row r="609" spans="1:100">
      <c r="A609" s="19"/>
      <c r="B609" s="19"/>
      <c r="C609" s="19"/>
      <c r="D609" s="19"/>
      <c r="E609" s="19"/>
      <c r="F609" s="19"/>
      <c r="G609" s="19"/>
      <c r="H609" s="21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  <c r="CA609" s="19"/>
      <c r="CB609" s="19"/>
      <c r="CC609" s="19"/>
      <c r="CD609" s="19"/>
      <c r="CE609" s="19"/>
      <c r="CF609" s="19"/>
      <c r="CG609" s="19"/>
      <c r="CH609" s="19"/>
      <c r="CI609" s="19"/>
      <c r="CJ609" s="19"/>
      <c r="CK609" s="19"/>
      <c r="CL609" s="19"/>
      <c r="CM609" s="19"/>
      <c r="CN609" s="19"/>
      <c r="CO609" s="19"/>
      <c r="CP609" s="19"/>
      <c r="CQ609" s="19"/>
      <c r="CR609" s="19"/>
      <c r="CS609" s="19"/>
      <c r="CT609" s="19"/>
      <c r="CU609" s="19"/>
      <c r="CV609" s="19"/>
    </row>
    <row r="610" spans="1:100">
      <c r="A610" s="19"/>
      <c r="B610" s="19"/>
      <c r="C610" s="19"/>
      <c r="D610" s="19"/>
      <c r="E610" s="19"/>
      <c r="F610" s="19"/>
      <c r="G610" s="19"/>
      <c r="H610" s="21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  <c r="CA610" s="19"/>
      <c r="CB610" s="19"/>
      <c r="CC610" s="19"/>
      <c r="CD610" s="19"/>
      <c r="CE610" s="19"/>
      <c r="CF610" s="19"/>
      <c r="CG610" s="19"/>
      <c r="CH610" s="19"/>
      <c r="CI610" s="19"/>
      <c r="CJ610" s="19"/>
      <c r="CK610" s="19"/>
      <c r="CL610" s="19"/>
      <c r="CM610" s="19"/>
      <c r="CN610" s="19"/>
      <c r="CO610" s="19"/>
      <c r="CP610" s="19"/>
      <c r="CQ610" s="19"/>
      <c r="CR610" s="19"/>
      <c r="CS610" s="19"/>
      <c r="CT610" s="19"/>
      <c r="CU610" s="19"/>
      <c r="CV610" s="19"/>
    </row>
    <row r="611" spans="1:100">
      <c r="A611" s="19"/>
      <c r="B611" s="19"/>
      <c r="C611" s="19"/>
      <c r="D611" s="19"/>
      <c r="E611" s="19"/>
      <c r="F611" s="19"/>
      <c r="G611" s="19"/>
      <c r="H611" s="21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  <c r="BY611" s="19"/>
      <c r="BZ611" s="19"/>
      <c r="CA611" s="19"/>
      <c r="CB611" s="19"/>
      <c r="CC611" s="19"/>
      <c r="CD611" s="19"/>
      <c r="CE611" s="19"/>
      <c r="CF611" s="19"/>
      <c r="CG611" s="19"/>
      <c r="CH611" s="19"/>
      <c r="CI611" s="19"/>
      <c r="CJ611" s="19"/>
      <c r="CK611" s="19"/>
      <c r="CL611" s="19"/>
      <c r="CM611" s="19"/>
      <c r="CN611" s="19"/>
      <c r="CO611" s="19"/>
      <c r="CP611" s="19"/>
      <c r="CQ611" s="19"/>
      <c r="CR611" s="19"/>
      <c r="CS611" s="19"/>
      <c r="CT611" s="19"/>
      <c r="CU611" s="19"/>
      <c r="CV611" s="19"/>
    </row>
    <row r="612" spans="1:100">
      <c r="A612" s="19"/>
      <c r="B612" s="19"/>
      <c r="C612" s="19"/>
      <c r="D612" s="19"/>
      <c r="E612" s="19"/>
      <c r="F612" s="19"/>
      <c r="G612" s="19"/>
      <c r="H612" s="21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  <c r="BY612" s="19"/>
      <c r="BZ612" s="19"/>
      <c r="CA612" s="19"/>
      <c r="CB612" s="19"/>
      <c r="CC612" s="19"/>
      <c r="CD612" s="19"/>
      <c r="CE612" s="19"/>
      <c r="CF612" s="19"/>
      <c r="CG612" s="19"/>
      <c r="CH612" s="19"/>
      <c r="CI612" s="19"/>
      <c r="CJ612" s="19"/>
      <c r="CK612" s="19"/>
      <c r="CL612" s="19"/>
      <c r="CM612" s="19"/>
      <c r="CN612" s="19"/>
      <c r="CO612" s="19"/>
      <c r="CP612" s="19"/>
      <c r="CQ612" s="19"/>
      <c r="CR612" s="19"/>
      <c r="CS612" s="19"/>
      <c r="CT612" s="19"/>
      <c r="CU612" s="19"/>
      <c r="CV612" s="19"/>
    </row>
    <row r="613" spans="1:100">
      <c r="A613" s="19"/>
      <c r="B613" s="19"/>
      <c r="C613" s="19"/>
      <c r="D613" s="19"/>
      <c r="E613" s="19"/>
      <c r="F613" s="19"/>
      <c r="G613" s="19"/>
      <c r="H613" s="21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  <c r="CA613" s="19"/>
      <c r="CB613" s="19"/>
      <c r="CC613" s="19"/>
      <c r="CD613" s="19"/>
      <c r="CE613" s="19"/>
      <c r="CF613" s="19"/>
      <c r="CG613" s="19"/>
      <c r="CH613" s="19"/>
      <c r="CI613" s="19"/>
      <c r="CJ613" s="19"/>
      <c r="CK613" s="19"/>
      <c r="CL613" s="19"/>
      <c r="CM613" s="19"/>
      <c r="CN613" s="19"/>
      <c r="CO613" s="19"/>
      <c r="CP613" s="19"/>
      <c r="CQ613" s="19"/>
      <c r="CR613" s="19"/>
      <c r="CS613" s="19"/>
      <c r="CT613" s="19"/>
      <c r="CU613" s="19"/>
      <c r="CV613" s="19"/>
    </row>
    <row r="614" spans="1:100">
      <c r="A614" s="19"/>
      <c r="B614" s="19"/>
      <c r="C614" s="19"/>
      <c r="D614" s="19"/>
      <c r="E614" s="19"/>
      <c r="F614" s="19"/>
      <c r="G614" s="19"/>
      <c r="H614" s="21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  <c r="CA614" s="19"/>
      <c r="CB614" s="19"/>
      <c r="CC614" s="19"/>
      <c r="CD614" s="19"/>
      <c r="CE614" s="19"/>
      <c r="CF614" s="19"/>
      <c r="CG614" s="19"/>
      <c r="CH614" s="19"/>
      <c r="CI614" s="19"/>
      <c r="CJ614" s="19"/>
      <c r="CK614" s="19"/>
      <c r="CL614" s="19"/>
      <c r="CM614" s="19"/>
      <c r="CN614" s="19"/>
      <c r="CO614" s="19"/>
      <c r="CP614" s="19"/>
      <c r="CQ614" s="19"/>
      <c r="CR614" s="19"/>
      <c r="CS614" s="19"/>
      <c r="CT614" s="19"/>
      <c r="CU614" s="19"/>
      <c r="CV614" s="19"/>
    </row>
    <row r="615" spans="1:100">
      <c r="A615" s="19"/>
      <c r="B615" s="19"/>
      <c r="C615" s="19"/>
      <c r="D615" s="19"/>
      <c r="E615" s="19"/>
      <c r="F615" s="19"/>
      <c r="G615" s="19"/>
      <c r="H615" s="21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  <c r="CA615" s="19"/>
      <c r="CB615" s="19"/>
      <c r="CC615" s="19"/>
      <c r="CD615" s="19"/>
      <c r="CE615" s="19"/>
      <c r="CF615" s="19"/>
      <c r="CG615" s="19"/>
      <c r="CH615" s="19"/>
      <c r="CI615" s="19"/>
      <c r="CJ615" s="19"/>
      <c r="CK615" s="19"/>
      <c r="CL615" s="19"/>
      <c r="CM615" s="19"/>
      <c r="CN615" s="19"/>
      <c r="CO615" s="19"/>
      <c r="CP615" s="19"/>
      <c r="CQ615" s="19"/>
      <c r="CR615" s="19"/>
      <c r="CS615" s="19"/>
      <c r="CT615" s="19"/>
      <c r="CU615" s="19"/>
      <c r="CV615" s="19"/>
    </row>
    <row r="616" spans="1:100">
      <c r="A616" s="19"/>
      <c r="B616" s="19"/>
      <c r="C616" s="19"/>
      <c r="D616" s="19"/>
      <c r="E616" s="19"/>
      <c r="F616" s="19"/>
      <c r="G616" s="19"/>
      <c r="H616" s="21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  <c r="BY616" s="19"/>
      <c r="BZ616" s="19"/>
      <c r="CA616" s="19"/>
      <c r="CB616" s="19"/>
      <c r="CC616" s="19"/>
      <c r="CD616" s="19"/>
      <c r="CE616" s="19"/>
      <c r="CF616" s="19"/>
      <c r="CG616" s="19"/>
      <c r="CH616" s="19"/>
      <c r="CI616" s="19"/>
      <c r="CJ616" s="19"/>
      <c r="CK616" s="19"/>
      <c r="CL616" s="19"/>
      <c r="CM616" s="19"/>
      <c r="CN616" s="19"/>
      <c r="CO616" s="19"/>
      <c r="CP616" s="19"/>
      <c r="CQ616" s="19"/>
      <c r="CR616" s="19"/>
      <c r="CS616" s="19"/>
      <c r="CT616" s="19"/>
      <c r="CU616" s="19"/>
      <c r="CV616" s="19"/>
    </row>
    <row r="617" spans="1:100">
      <c r="A617" s="19"/>
      <c r="B617" s="19"/>
      <c r="C617" s="19"/>
      <c r="D617" s="19"/>
      <c r="E617" s="19"/>
      <c r="F617" s="19"/>
      <c r="G617" s="19"/>
      <c r="H617" s="21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  <c r="BY617" s="19"/>
      <c r="BZ617" s="19"/>
      <c r="CA617" s="19"/>
      <c r="CB617" s="19"/>
      <c r="CC617" s="19"/>
      <c r="CD617" s="19"/>
      <c r="CE617" s="19"/>
      <c r="CF617" s="19"/>
      <c r="CG617" s="19"/>
      <c r="CH617" s="19"/>
      <c r="CI617" s="19"/>
      <c r="CJ617" s="19"/>
      <c r="CK617" s="19"/>
      <c r="CL617" s="19"/>
      <c r="CM617" s="19"/>
      <c r="CN617" s="19"/>
      <c r="CO617" s="19"/>
      <c r="CP617" s="19"/>
      <c r="CQ617" s="19"/>
      <c r="CR617" s="19"/>
      <c r="CS617" s="19"/>
      <c r="CT617" s="19"/>
      <c r="CU617" s="19"/>
      <c r="CV617" s="19"/>
    </row>
    <row r="618" spans="1:100">
      <c r="A618" s="19"/>
      <c r="B618" s="19"/>
      <c r="C618" s="19"/>
      <c r="D618" s="19"/>
      <c r="E618" s="19"/>
      <c r="F618" s="19"/>
      <c r="G618" s="19"/>
      <c r="H618" s="21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  <c r="CA618" s="19"/>
      <c r="CB618" s="19"/>
      <c r="CC618" s="19"/>
      <c r="CD618" s="19"/>
      <c r="CE618" s="19"/>
      <c r="CF618" s="19"/>
      <c r="CG618" s="19"/>
      <c r="CH618" s="19"/>
      <c r="CI618" s="19"/>
      <c r="CJ618" s="19"/>
      <c r="CK618" s="19"/>
      <c r="CL618" s="19"/>
      <c r="CM618" s="19"/>
      <c r="CN618" s="19"/>
      <c r="CO618" s="19"/>
      <c r="CP618" s="19"/>
      <c r="CQ618" s="19"/>
      <c r="CR618" s="19"/>
      <c r="CS618" s="19"/>
      <c r="CT618" s="19"/>
      <c r="CU618" s="19"/>
      <c r="CV618" s="19"/>
    </row>
    <row r="619" spans="1:100">
      <c r="A619" s="19"/>
      <c r="B619" s="19"/>
      <c r="C619" s="19"/>
      <c r="D619" s="19"/>
      <c r="E619" s="19"/>
      <c r="F619" s="19"/>
      <c r="G619" s="19"/>
      <c r="H619" s="21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  <c r="CA619" s="19"/>
      <c r="CB619" s="19"/>
      <c r="CC619" s="19"/>
      <c r="CD619" s="19"/>
      <c r="CE619" s="19"/>
      <c r="CF619" s="19"/>
      <c r="CG619" s="19"/>
      <c r="CH619" s="19"/>
      <c r="CI619" s="19"/>
      <c r="CJ619" s="19"/>
      <c r="CK619" s="19"/>
      <c r="CL619" s="19"/>
      <c r="CM619" s="19"/>
      <c r="CN619" s="19"/>
      <c r="CO619" s="19"/>
      <c r="CP619" s="19"/>
      <c r="CQ619" s="19"/>
      <c r="CR619" s="19"/>
      <c r="CS619" s="19"/>
      <c r="CT619" s="19"/>
      <c r="CU619" s="19"/>
      <c r="CV619" s="19"/>
    </row>
    <row r="620" spans="1:100">
      <c r="A620" s="19"/>
      <c r="B620" s="19"/>
      <c r="C620" s="19"/>
      <c r="D620" s="19"/>
      <c r="E620" s="19"/>
      <c r="F620" s="19"/>
      <c r="G620" s="19"/>
      <c r="H620" s="21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  <c r="BY620" s="19"/>
      <c r="BZ620" s="19"/>
      <c r="CA620" s="19"/>
      <c r="CB620" s="19"/>
      <c r="CC620" s="19"/>
      <c r="CD620" s="19"/>
      <c r="CE620" s="19"/>
      <c r="CF620" s="19"/>
      <c r="CG620" s="19"/>
      <c r="CH620" s="19"/>
      <c r="CI620" s="19"/>
      <c r="CJ620" s="19"/>
      <c r="CK620" s="19"/>
      <c r="CL620" s="19"/>
      <c r="CM620" s="19"/>
      <c r="CN620" s="19"/>
      <c r="CO620" s="19"/>
      <c r="CP620" s="19"/>
      <c r="CQ620" s="19"/>
      <c r="CR620" s="19"/>
      <c r="CS620" s="19"/>
      <c r="CT620" s="19"/>
      <c r="CU620" s="19"/>
      <c r="CV620" s="19"/>
    </row>
    <row r="621" spans="1:100">
      <c r="A621" s="19"/>
      <c r="B621" s="19"/>
      <c r="C621" s="19"/>
      <c r="D621" s="19"/>
      <c r="E621" s="19"/>
      <c r="F621" s="19"/>
      <c r="G621" s="19"/>
      <c r="H621" s="21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  <c r="CA621" s="19"/>
      <c r="CB621" s="19"/>
      <c r="CC621" s="19"/>
      <c r="CD621" s="19"/>
      <c r="CE621" s="19"/>
      <c r="CF621" s="19"/>
      <c r="CG621" s="19"/>
      <c r="CH621" s="19"/>
      <c r="CI621" s="19"/>
      <c r="CJ621" s="19"/>
      <c r="CK621" s="19"/>
      <c r="CL621" s="19"/>
      <c r="CM621" s="19"/>
      <c r="CN621" s="19"/>
      <c r="CO621" s="19"/>
      <c r="CP621" s="19"/>
      <c r="CQ621" s="19"/>
      <c r="CR621" s="19"/>
      <c r="CS621" s="19"/>
      <c r="CT621" s="19"/>
      <c r="CU621" s="19"/>
      <c r="CV621" s="19"/>
    </row>
    <row r="622" spans="1:100">
      <c r="A622" s="19"/>
      <c r="B622" s="19"/>
      <c r="C622" s="19"/>
      <c r="D622" s="19"/>
      <c r="E622" s="19"/>
      <c r="F622" s="19"/>
      <c r="G622" s="19"/>
      <c r="H622" s="21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  <c r="CA622" s="19"/>
      <c r="CB622" s="19"/>
      <c r="CC622" s="19"/>
      <c r="CD622" s="19"/>
      <c r="CE622" s="19"/>
      <c r="CF622" s="19"/>
      <c r="CG622" s="19"/>
      <c r="CH622" s="19"/>
      <c r="CI622" s="19"/>
      <c r="CJ622" s="19"/>
      <c r="CK622" s="19"/>
      <c r="CL622" s="19"/>
      <c r="CM622" s="19"/>
      <c r="CN622" s="19"/>
      <c r="CO622" s="19"/>
      <c r="CP622" s="19"/>
      <c r="CQ622" s="19"/>
      <c r="CR622" s="19"/>
      <c r="CS622" s="19"/>
      <c r="CT622" s="19"/>
      <c r="CU622" s="19"/>
      <c r="CV622" s="19"/>
    </row>
    <row r="623" spans="1:100">
      <c r="A623" s="19"/>
      <c r="B623" s="19"/>
      <c r="C623" s="19"/>
      <c r="D623" s="19"/>
      <c r="E623" s="19"/>
      <c r="F623" s="19"/>
      <c r="G623" s="19"/>
      <c r="H623" s="21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  <c r="CA623" s="19"/>
      <c r="CB623" s="19"/>
      <c r="CC623" s="19"/>
      <c r="CD623" s="19"/>
      <c r="CE623" s="19"/>
      <c r="CF623" s="19"/>
      <c r="CG623" s="19"/>
      <c r="CH623" s="19"/>
      <c r="CI623" s="19"/>
      <c r="CJ623" s="19"/>
      <c r="CK623" s="19"/>
      <c r="CL623" s="19"/>
      <c r="CM623" s="19"/>
      <c r="CN623" s="19"/>
      <c r="CO623" s="19"/>
      <c r="CP623" s="19"/>
      <c r="CQ623" s="19"/>
      <c r="CR623" s="19"/>
      <c r="CS623" s="19"/>
      <c r="CT623" s="19"/>
      <c r="CU623" s="19"/>
      <c r="CV623" s="19"/>
    </row>
    <row r="624" spans="1:100">
      <c r="A624" s="19"/>
      <c r="B624" s="19"/>
      <c r="C624" s="19"/>
      <c r="D624" s="19"/>
      <c r="E624" s="19"/>
      <c r="F624" s="19"/>
      <c r="G624" s="19"/>
      <c r="H624" s="21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  <c r="CA624" s="19"/>
      <c r="CB624" s="19"/>
      <c r="CC624" s="19"/>
      <c r="CD624" s="19"/>
      <c r="CE624" s="19"/>
      <c r="CF624" s="19"/>
      <c r="CG624" s="19"/>
      <c r="CH624" s="19"/>
      <c r="CI624" s="19"/>
      <c r="CJ624" s="19"/>
      <c r="CK624" s="19"/>
      <c r="CL624" s="19"/>
      <c r="CM624" s="19"/>
      <c r="CN624" s="19"/>
      <c r="CO624" s="19"/>
      <c r="CP624" s="19"/>
      <c r="CQ624" s="19"/>
      <c r="CR624" s="19"/>
      <c r="CS624" s="19"/>
      <c r="CT624" s="19"/>
      <c r="CU624" s="19"/>
      <c r="CV624" s="19"/>
    </row>
    <row r="625" spans="1:100">
      <c r="A625" s="19"/>
      <c r="B625" s="19"/>
      <c r="C625" s="19"/>
      <c r="D625" s="19"/>
      <c r="E625" s="19"/>
      <c r="F625" s="19"/>
      <c r="G625" s="19"/>
      <c r="H625" s="21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  <c r="CA625" s="19"/>
      <c r="CB625" s="19"/>
      <c r="CC625" s="19"/>
      <c r="CD625" s="19"/>
      <c r="CE625" s="19"/>
      <c r="CF625" s="19"/>
      <c r="CG625" s="19"/>
      <c r="CH625" s="19"/>
      <c r="CI625" s="19"/>
      <c r="CJ625" s="19"/>
      <c r="CK625" s="19"/>
      <c r="CL625" s="19"/>
      <c r="CM625" s="19"/>
      <c r="CN625" s="19"/>
      <c r="CO625" s="19"/>
      <c r="CP625" s="19"/>
      <c r="CQ625" s="19"/>
      <c r="CR625" s="19"/>
      <c r="CS625" s="19"/>
      <c r="CT625" s="19"/>
      <c r="CU625" s="19"/>
      <c r="CV625" s="19"/>
    </row>
    <row r="626" spans="1:100">
      <c r="A626" s="19"/>
      <c r="B626" s="19"/>
      <c r="C626" s="19"/>
      <c r="D626" s="19"/>
      <c r="E626" s="19"/>
      <c r="F626" s="19"/>
      <c r="G626" s="19"/>
      <c r="H626" s="21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  <c r="CA626" s="19"/>
      <c r="CB626" s="19"/>
      <c r="CC626" s="19"/>
      <c r="CD626" s="19"/>
      <c r="CE626" s="19"/>
      <c r="CF626" s="19"/>
      <c r="CG626" s="19"/>
      <c r="CH626" s="19"/>
      <c r="CI626" s="19"/>
      <c r="CJ626" s="19"/>
      <c r="CK626" s="19"/>
      <c r="CL626" s="19"/>
      <c r="CM626" s="19"/>
      <c r="CN626" s="19"/>
      <c r="CO626" s="19"/>
      <c r="CP626" s="19"/>
      <c r="CQ626" s="19"/>
      <c r="CR626" s="19"/>
      <c r="CS626" s="19"/>
      <c r="CT626" s="19"/>
      <c r="CU626" s="19"/>
      <c r="CV626" s="19"/>
    </row>
    <row r="627" spans="1:100">
      <c r="A627" s="19"/>
      <c r="B627" s="19"/>
      <c r="C627" s="19"/>
      <c r="D627" s="19"/>
      <c r="E627" s="19"/>
      <c r="F627" s="19"/>
      <c r="G627" s="19"/>
      <c r="H627" s="21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  <c r="CA627" s="19"/>
      <c r="CB627" s="19"/>
      <c r="CC627" s="19"/>
      <c r="CD627" s="19"/>
      <c r="CE627" s="19"/>
      <c r="CF627" s="19"/>
      <c r="CG627" s="19"/>
      <c r="CH627" s="19"/>
      <c r="CI627" s="19"/>
      <c r="CJ627" s="19"/>
      <c r="CK627" s="19"/>
      <c r="CL627" s="19"/>
      <c r="CM627" s="19"/>
      <c r="CN627" s="19"/>
      <c r="CO627" s="19"/>
      <c r="CP627" s="19"/>
      <c r="CQ627" s="19"/>
      <c r="CR627" s="19"/>
      <c r="CS627" s="19"/>
      <c r="CT627" s="19"/>
      <c r="CU627" s="19"/>
      <c r="CV627" s="19"/>
    </row>
    <row r="628" spans="1:100">
      <c r="A628" s="19"/>
      <c r="B628" s="19"/>
      <c r="C628" s="19"/>
      <c r="D628" s="19"/>
      <c r="E628" s="19"/>
      <c r="F628" s="19"/>
      <c r="G628" s="19"/>
      <c r="H628" s="21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  <c r="CA628" s="19"/>
      <c r="CB628" s="19"/>
      <c r="CC628" s="19"/>
      <c r="CD628" s="19"/>
      <c r="CE628" s="19"/>
      <c r="CF628" s="19"/>
      <c r="CG628" s="19"/>
      <c r="CH628" s="19"/>
      <c r="CI628" s="19"/>
      <c r="CJ628" s="19"/>
      <c r="CK628" s="19"/>
      <c r="CL628" s="19"/>
      <c r="CM628" s="19"/>
      <c r="CN628" s="19"/>
      <c r="CO628" s="19"/>
      <c r="CP628" s="19"/>
      <c r="CQ628" s="19"/>
      <c r="CR628" s="19"/>
      <c r="CS628" s="19"/>
      <c r="CT628" s="19"/>
      <c r="CU628" s="19"/>
      <c r="CV628" s="19"/>
    </row>
    <row r="629" spans="1:100">
      <c r="A629" s="19"/>
      <c r="B629" s="19"/>
      <c r="C629" s="19"/>
      <c r="D629" s="19"/>
      <c r="E629" s="19"/>
      <c r="F629" s="19"/>
      <c r="G629" s="19"/>
      <c r="H629" s="21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U629" s="19"/>
      <c r="CV629" s="19"/>
    </row>
    <row r="630" spans="1:100">
      <c r="A630" s="19"/>
      <c r="B630" s="19"/>
      <c r="C630" s="19"/>
      <c r="D630" s="19"/>
      <c r="E630" s="19"/>
      <c r="F630" s="19"/>
      <c r="G630" s="19"/>
      <c r="H630" s="21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  <c r="CA630" s="19"/>
      <c r="CB630" s="19"/>
      <c r="CC630" s="19"/>
      <c r="CD630" s="19"/>
      <c r="CE630" s="19"/>
      <c r="CF630" s="19"/>
      <c r="CG630" s="19"/>
      <c r="CH630" s="19"/>
      <c r="CI630" s="19"/>
      <c r="CJ630" s="19"/>
      <c r="CK630" s="19"/>
      <c r="CL630" s="19"/>
      <c r="CM630" s="19"/>
      <c r="CN630" s="19"/>
      <c r="CO630" s="19"/>
      <c r="CP630" s="19"/>
      <c r="CQ630" s="19"/>
      <c r="CR630" s="19"/>
      <c r="CS630" s="19"/>
      <c r="CT630" s="19"/>
      <c r="CU630" s="19"/>
      <c r="CV630" s="19"/>
    </row>
    <row r="631" spans="1:100">
      <c r="A631" s="19"/>
      <c r="B631" s="19"/>
      <c r="C631" s="19"/>
      <c r="D631" s="19"/>
      <c r="E631" s="19"/>
      <c r="F631" s="19"/>
      <c r="G631" s="19"/>
      <c r="H631" s="21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  <c r="CA631" s="19"/>
      <c r="CB631" s="19"/>
      <c r="CC631" s="19"/>
      <c r="CD631" s="19"/>
      <c r="CE631" s="19"/>
      <c r="CF631" s="19"/>
      <c r="CG631" s="19"/>
      <c r="CH631" s="19"/>
      <c r="CI631" s="19"/>
      <c r="CJ631" s="19"/>
      <c r="CK631" s="19"/>
      <c r="CL631" s="19"/>
      <c r="CM631" s="19"/>
      <c r="CN631" s="19"/>
      <c r="CO631" s="19"/>
      <c r="CP631" s="19"/>
      <c r="CQ631" s="19"/>
      <c r="CR631" s="19"/>
      <c r="CS631" s="19"/>
      <c r="CT631" s="19"/>
      <c r="CU631" s="19"/>
      <c r="CV631" s="19"/>
    </row>
    <row r="632" spans="1:100">
      <c r="A632" s="19"/>
      <c r="B632" s="19"/>
      <c r="C632" s="19"/>
      <c r="D632" s="19"/>
      <c r="E632" s="19"/>
      <c r="F632" s="19"/>
      <c r="G632" s="19"/>
      <c r="H632" s="21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  <c r="CA632" s="19"/>
      <c r="CB632" s="19"/>
      <c r="CC632" s="19"/>
      <c r="CD632" s="19"/>
      <c r="CE632" s="19"/>
      <c r="CF632" s="19"/>
      <c r="CG632" s="19"/>
      <c r="CH632" s="19"/>
      <c r="CI632" s="19"/>
      <c r="CJ632" s="19"/>
      <c r="CK632" s="19"/>
      <c r="CL632" s="19"/>
      <c r="CM632" s="19"/>
      <c r="CN632" s="19"/>
      <c r="CO632" s="19"/>
      <c r="CP632" s="19"/>
      <c r="CQ632" s="19"/>
      <c r="CR632" s="19"/>
      <c r="CS632" s="19"/>
      <c r="CT632" s="19"/>
      <c r="CU632" s="19"/>
      <c r="CV632" s="19"/>
    </row>
    <row r="633" spans="1:100">
      <c r="A633" s="19"/>
      <c r="B633" s="19"/>
      <c r="C633" s="19"/>
      <c r="D633" s="19"/>
      <c r="E633" s="19"/>
      <c r="F633" s="19"/>
      <c r="G633" s="19"/>
      <c r="H633" s="21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  <c r="CA633" s="19"/>
      <c r="CB633" s="19"/>
      <c r="CC633" s="19"/>
      <c r="CD633" s="19"/>
      <c r="CE633" s="19"/>
      <c r="CF633" s="19"/>
      <c r="CG633" s="19"/>
      <c r="CH633" s="19"/>
      <c r="CI633" s="19"/>
      <c r="CJ633" s="19"/>
      <c r="CK633" s="19"/>
      <c r="CL633" s="19"/>
      <c r="CM633" s="19"/>
      <c r="CN633" s="19"/>
      <c r="CO633" s="19"/>
      <c r="CP633" s="19"/>
      <c r="CQ633" s="19"/>
      <c r="CR633" s="19"/>
      <c r="CS633" s="19"/>
      <c r="CT633" s="19"/>
      <c r="CU633" s="19"/>
      <c r="CV633" s="19"/>
    </row>
    <row r="634" spans="1:100">
      <c r="A634" s="19"/>
      <c r="B634" s="19"/>
      <c r="C634" s="19"/>
      <c r="D634" s="19"/>
      <c r="E634" s="19"/>
      <c r="F634" s="19"/>
      <c r="G634" s="19"/>
      <c r="H634" s="21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  <c r="CA634" s="19"/>
      <c r="CB634" s="19"/>
      <c r="CC634" s="19"/>
      <c r="CD634" s="19"/>
      <c r="CE634" s="19"/>
      <c r="CF634" s="19"/>
      <c r="CG634" s="19"/>
      <c r="CH634" s="19"/>
      <c r="CI634" s="19"/>
      <c r="CJ634" s="19"/>
      <c r="CK634" s="19"/>
      <c r="CL634" s="19"/>
      <c r="CM634" s="19"/>
      <c r="CN634" s="19"/>
      <c r="CO634" s="19"/>
      <c r="CP634" s="19"/>
      <c r="CQ634" s="19"/>
      <c r="CR634" s="19"/>
      <c r="CS634" s="19"/>
      <c r="CT634" s="19"/>
      <c r="CU634" s="19"/>
      <c r="CV634" s="19"/>
    </row>
    <row r="635" spans="1:100">
      <c r="A635" s="19"/>
      <c r="B635" s="19"/>
      <c r="C635" s="19"/>
      <c r="D635" s="19"/>
      <c r="E635" s="19"/>
      <c r="F635" s="19"/>
      <c r="G635" s="19"/>
      <c r="H635" s="21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  <c r="CA635" s="19"/>
      <c r="CB635" s="19"/>
      <c r="CC635" s="19"/>
      <c r="CD635" s="19"/>
      <c r="CE635" s="19"/>
      <c r="CF635" s="19"/>
      <c r="CG635" s="19"/>
      <c r="CH635" s="19"/>
      <c r="CI635" s="19"/>
      <c r="CJ635" s="19"/>
      <c r="CK635" s="19"/>
      <c r="CL635" s="19"/>
      <c r="CM635" s="19"/>
      <c r="CN635" s="19"/>
      <c r="CO635" s="19"/>
      <c r="CP635" s="19"/>
      <c r="CQ635" s="19"/>
      <c r="CR635" s="19"/>
      <c r="CS635" s="19"/>
      <c r="CT635" s="19"/>
      <c r="CU635" s="19"/>
      <c r="CV635" s="19"/>
    </row>
    <row r="636" spans="1:100">
      <c r="A636" s="19"/>
      <c r="B636" s="19"/>
      <c r="C636" s="19"/>
      <c r="D636" s="19"/>
      <c r="E636" s="19"/>
      <c r="F636" s="19"/>
      <c r="G636" s="19"/>
      <c r="H636" s="21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  <c r="CA636" s="19"/>
      <c r="CB636" s="19"/>
      <c r="CC636" s="19"/>
      <c r="CD636" s="19"/>
      <c r="CE636" s="19"/>
      <c r="CF636" s="19"/>
      <c r="CG636" s="19"/>
      <c r="CH636" s="19"/>
      <c r="CI636" s="19"/>
      <c r="CJ636" s="19"/>
      <c r="CK636" s="19"/>
      <c r="CL636" s="19"/>
      <c r="CM636" s="19"/>
      <c r="CN636" s="19"/>
      <c r="CO636" s="19"/>
      <c r="CP636" s="19"/>
      <c r="CQ636" s="19"/>
      <c r="CR636" s="19"/>
      <c r="CS636" s="19"/>
      <c r="CT636" s="19"/>
      <c r="CU636" s="19"/>
      <c r="CV636" s="19"/>
    </row>
    <row r="637" spans="1:100">
      <c r="A637" s="19"/>
      <c r="B637" s="19"/>
      <c r="C637" s="19"/>
      <c r="D637" s="19"/>
      <c r="E637" s="19"/>
      <c r="F637" s="19"/>
      <c r="G637" s="19"/>
      <c r="H637" s="21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  <c r="CA637" s="19"/>
      <c r="CB637" s="19"/>
      <c r="CC637" s="19"/>
      <c r="CD637" s="19"/>
      <c r="CE637" s="19"/>
      <c r="CF637" s="19"/>
      <c r="CG637" s="19"/>
      <c r="CH637" s="19"/>
      <c r="CI637" s="19"/>
      <c r="CJ637" s="19"/>
      <c r="CK637" s="19"/>
      <c r="CL637" s="19"/>
      <c r="CM637" s="19"/>
      <c r="CN637" s="19"/>
      <c r="CO637" s="19"/>
      <c r="CP637" s="19"/>
      <c r="CQ637" s="19"/>
      <c r="CR637" s="19"/>
      <c r="CS637" s="19"/>
      <c r="CT637" s="19"/>
      <c r="CU637" s="19"/>
      <c r="CV637" s="19"/>
    </row>
    <row r="638" spans="1:100">
      <c r="A638" s="19"/>
      <c r="B638" s="19"/>
      <c r="C638" s="19"/>
      <c r="D638" s="19"/>
      <c r="E638" s="19"/>
      <c r="F638" s="19"/>
      <c r="G638" s="19"/>
      <c r="H638" s="21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19"/>
      <c r="CH638" s="19"/>
      <c r="CI638" s="19"/>
      <c r="CJ638" s="19"/>
      <c r="CK638" s="19"/>
      <c r="CL638" s="19"/>
      <c r="CM638" s="19"/>
      <c r="CN638" s="19"/>
      <c r="CO638" s="19"/>
      <c r="CP638" s="19"/>
      <c r="CQ638" s="19"/>
      <c r="CR638" s="19"/>
      <c r="CS638" s="19"/>
      <c r="CT638" s="19"/>
      <c r="CU638" s="19"/>
      <c r="CV638" s="19"/>
    </row>
    <row r="639" spans="1:100">
      <c r="A639" s="19"/>
      <c r="B639" s="19"/>
      <c r="C639" s="19"/>
      <c r="D639" s="19"/>
      <c r="E639" s="19"/>
      <c r="F639" s="19"/>
      <c r="G639" s="19"/>
      <c r="H639" s="21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  <c r="CA639" s="19"/>
      <c r="CB639" s="19"/>
      <c r="CC639" s="19"/>
      <c r="CD639" s="19"/>
      <c r="CE639" s="19"/>
      <c r="CF639" s="19"/>
      <c r="CG639" s="19"/>
      <c r="CH639" s="19"/>
      <c r="CI639" s="19"/>
      <c r="CJ639" s="19"/>
      <c r="CK639" s="19"/>
      <c r="CL639" s="19"/>
      <c r="CM639" s="19"/>
      <c r="CN639" s="19"/>
      <c r="CO639" s="19"/>
      <c r="CP639" s="19"/>
      <c r="CQ639" s="19"/>
      <c r="CR639" s="19"/>
      <c r="CS639" s="19"/>
      <c r="CT639" s="19"/>
      <c r="CU639" s="19"/>
      <c r="CV639" s="19"/>
    </row>
    <row r="640" spans="1:100">
      <c r="A640" s="19"/>
      <c r="B640" s="19"/>
      <c r="C640" s="19"/>
      <c r="D640" s="19"/>
      <c r="E640" s="19"/>
      <c r="F640" s="19"/>
      <c r="G640" s="19"/>
      <c r="H640" s="21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  <c r="CA640" s="19"/>
      <c r="CB640" s="19"/>
      <c r="CC640" s="19"/>
      <c r="CD640" s="19"/>
      <c r="CE640" s="19"/>
      <c r="CF640" s="19"/>
      <c r="CG640" s="19"/>
      <c r="CH640" s="19"/>
      <c r="CI640" s="19"/>
      <c r="CJ640" s="19"/>
      <c r="CK640" s="19"/>
      <c r="CL640" s="19"/>
      <c r="CM640" s="19"/>
      <c r="CN640" s="19"/>
      <c r="CO640" s="19"/>
      <c r="CP640" s="19"/>
      <c r="CQ640" s="19"/>
      <c r="CR640" s="19"/>
      <c r="CS640" s="19"/>
      <c r="CT640" s="19"/>
      <c r="CU640" s="19"/>
      <c r="CV640" s="19"/>
    </row>
    <row r="641" spans="1:100">
      <c r="A641" s="19"/>
      <c r="B641" s="19"/>
      <c r="C641" s="19"/>
      <c r="D641" s="19"/>
      <c r="E641" s="19"/>
      <c r="F641" s="19"/>
      <c r="G641" s="19"/>
      <c r="H641" s="21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  <c r="CA641" s="19"/>
      <c r="CB641" s="19"/>
      <c r="CC641" s="19"/>
      <c r="CD641" s="19"/>
      <c r="CE641" s="19"/>
      <c r="CF641" s="19"/>
      <c r="CG641" s="19"/>
      <c r="CH641" s="19"/>
      <c r="CI641" s="19"/>
      <c r="CJ641" s="19"/>
      <c r="CK641" s="19"/>
      <c r="CL641" s="19"/>
      <c r="CM641" s="19"/>
      <c r="CN641" s="19"/>
      <c r="CO641" s="19"/>
      <c r="CP641" s="19"/>
      <c r="CQ641" s="19"/>
      <c r="CR641" s="19"/>
      <c r="CS641" s="19"/>
      <c r="CT641" s="19"/>
      <c r="CU641" s="19"/>
      <c r="CV641" s="19"/>
    </row>
    <row r="642" spans="1:100">
      <c r="A642" s="19"/>
      <c r="B642" s="19"/>
      <c r="C642" s="19"/>
      <c r="D642" s="19"/>
      <c r="E642" s="19"/>
      <c r="F642" s="19"/>
      <c r="G642" s="19"/>
      <c r="H642" s="21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  <c r="CA642" s="19"/>
      <c r="CB642" s="19"/>
      <c r="CC642" s="19"/>
      <c r="CD642" s="19"/>
      <c r="CE642" s="19"/>
      <c r="CF642" s="19"/>
      <c r="CG642" s="19"/>
      <c r="CH642" s="19"/>
      <c r="CI642" s="19"/>
      <c r="CJ642" s="19"/>
      <c r="CK642" s="19"/>
      <c r="CL642" s="19"/>
      <c r="CM642" s="19"/>
      <c r="CN642" s="19"/>
      <c r="CO642" s="19"/>
      <c r="CP642" s="19"/>
      <c r="CQ642" s="19"/>
      <c r="CR642" s="19"/>
      <c r="CS642" s="19"/>
      <c r="CT642" s="19"/>
      <c r="CU642" s="19"/>
      <c r="CV642" s="19"/>
    </row>
    <row r="643" spans="1:100">
      <c r="A643" s="19"/>
      <c r="B643" s="19"/>
      <c r="C643" s="19"/>
      <c r="D643" s="19"/>
      <c r="E643" s="19"/>
      <c r="F643" s="19"/>
      <c r="G643" s="19"/>
      <c r="H643" s="21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  <c r="CA643" s="19"/>
      <c r="CB643" s="19"/>
      <c r="CC643" s="19"/>
      <c r="CD643" s="19"/>
      <c r="CE643" s="19"/>
      <c r="CF643" s="19"/>
      <c r="CG643" s="19"/>
      <c r="CH643" s="19"/>
      <c r="CI643" s="19"/>
      <c r="CJ643" s="19"/>
      <c r="CK643" s="19"/>
      <c r="CL643" s="19"/>
      <c r="CM643" s="19"/>
      <c r="CN643" s="19"/>
      <c r="CO643" s="19"/>
      <c r="CP643" s="19"/>
      <c r="CQ643" s="19"/>
      <c r="CR643" s="19"/>
      <c r="CS643" s="19"/>
      <c r="CT643" s="19"/>
      <c r="CU643" s="19"/>
      <c r="CV643" s="19"/>
    </row>
    <row r="644" spans="1:100">
      <c r="A644" s="19"/>
      <c r="B644" s="19"/>
      <c r="C644" s="19"/>
      <c r="D644" s="19"/>
      <c r="E644" s="19"/>
      <c r="F644" s="19"/>
      <c r="G644" s="19"/>
      <c r="H644" s="21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  <c r="CA644" s="19"/>
      <c r="CB644" s="19"/>
      <c r="CC644" s="19"/>
      <c r="CD644" s="19"/>
      <c r="CE644" s="19"/>
      <c r="CF644" s="19"/>
      <c r="CG644" s="19"/>
      <c r="CH644" s="19"/>
      <c r="CI644" s="19"/>
      <c r="CJ644" s="19"/>
      <c r="CK644" s="19"/>
      <c r="CL644" s="19"/>
      <c r="CM644" s="19"/>
      <c r="CN644" s="19"/>
      <c r="CO644" s="19"/>
      <c r="CP644" s="19"/>
      <c r="CQ644" s="19"/>
      <c r="CR644" s="19"/>
      <c r="CS644" s="19"/>
      <c r="CT644" s="19"/>
      <c r="CU644" s="19"/>
      <c r="CV644" s="19"/>
    </row>
    <row r="645" spans="1:100">
      <c r="A645" s="19"/>
      <c r="B645" s="19"/>
      <c r="C645" s="19"/>
      <c r="D645" s="19"/>
      <c r="E645" s="19"/>
      <c r="F645" s="19"/>
      <c r="G645" s="19"/>
      <c r="H645" s="21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  <c r="CA645" s="19"/>
      <c r="CB645" s="19"/>
      <c r="CC645" s="19"/>
      <c r="CD645" s="19"/>
      <c r="CE645" s="19"/>
      <c r="CF645" s="19"/>
      <c r="CG645" s="19"/>
      <c r="CH645" s="19"/>
      <c r="CI645" s="19"/>
      <c r="CJ645" s="19"/>
      <c r="CK645" s="19"/>
      <c r="CL645" s="19"/>
      <c r="CM645" s="19"/>
      <c r="CN645" s="19"/>
      <c r="CO645" s="19"/>
      <c r="CP645" s="19"/>
      <c r="CQ645" s="19"/>
      <c r="CR645" s="19"/>
      <c r="CS645" s="19"/>
      <c r="CT645" s="19"/>
      <c r="CU645" s="19"/>
      <c r="CV645" s="19"/>
    </row>
    <row r="646" spans="1:100">
      <c r="A646" s="19"/>
      <c r="B646" s="19"/>
      <c r="C646" s="19"/>
      <c r="D646" s="19"/>
      <c r="E646" s="19"/>
      <c r="F646" s="19"/>
      <c r="G646" s="19"/>
      <c r="H646" s="21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  <c r="BY646" s="19"/>
      <c r="BZ646" s="19"/>
      <c r="CA646" s="19"/>
      <c r="CB646" s="19"/>
      <c r="CC646" s="19"/>
      <c r="CD646" s="19"/>
      <c r="CE646" s="19"/>
      <c r="CF646" s="19"/>
      <c r="CG646" s="19"/>
      <c r="CH646" s="19"/>
      <c r="CI646" s="19"/>
      <c r="CJ646" s="19"/>
      <c r="CK646" s="19"/>
      <c r="CL646" s="19"/>
      <c r="CM646" s="19"/>
      <c r="CN646" s="19"/>
      <c r="CO646" s="19"/>
      <c r="CP646" s="19"/>
      <c r="CQ646" s="19"/>
      <c r="CR646" s="19"/>
      <c r="CS646" s="19"/>
      <c r="CT646" s="19"/>
      <c r="CU646" s="19"/>
      <c r="CV646" s="19"/>
    </row>
    <row r="647" spans="1:100">
      <c r="A647" s="19"/>
      <c r="B647" s="19"/>
      <c r="C647" s="19"/>
      <c r="D647" s="19"/>
      <c r="E647" s="19"/>
      <c r="F647" s="19"/>
      <c r="G647" s="19"/>
      <c r="H647" s="21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  <c r="CA647" s="19"/>
      <c r="CB647" s="19"/>
      <c r="CC647" s="19"/>
      <c r="CD647" s="19"/>
      <c r="CE647" s="19"/>
      <c r="CF647" s="19"/>
      <c r="CG647" s="19"/>
      <c r="CH647" s="19"/>
      <c r="CI647" s="19"/>
      <c r="CJ647" s="19"/>
      <c r="CK647" s="19"/>
      <c r="CL647" s="19"/>
      <c r="CM647" s="19"/>
      <c r="CN647" s="19"/>
      <c r="CO647" s="19"/>
      <c r="CP647" s="19"/>
      <c r="CQ647" s="19"/>
      <c r="CR647" s="19"/>
      <c r="CS647" s="19"/>
      <c r="CT647" s="19"/>
      <c r="CU647" s="19"/>
      <c r="CV647" s="19"/>
    </row>
    <row r="648" spans="1:100">
      <c r="A648" s="19"/>
      <c r="B648" s="19"/>
      <c r="C648" s="19"/>
      <c r="D648" s="19"/>
      <c r="E648" s="19"/>
      <c r="F648" s="19"/>
      <c r="G648" s="19"/>
      <c r="H648" s="21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  <c r="CA648" s="19"/>
      <c r="CB648" s="19"/>
      <c r="CC648" s="19"/>
      <c r="CD648" s="19"/>
      <c r="CE648" s="19"/>
      <c r="CF648" s="19"/>
      <c r="CG648" s="19"/>
      <c r="CH648" s="19"/>
      <c r="CI648" s="19"/>
      <c r="CJ648" s="19"/>
      <c r="CK648" s="19"/>
      <c r="CL648" s="19"/>
      <c r="CM648" s="19"/>
      <c r="CN648" s="19"/>
      <c r="CO648" s="19"/>
      <c r="CP648" s="19"/>
      <c r="CQ648" s="19"/>
      <c r="CR648" s="19"/>
      <c r="CS648" s="19"/>
      <c r="CT648" s="19"/>
      <c r="CU648" s="19"/>
      <c r="CV648" s="19"/>
    </row>
    <row r="649" spans="1:100">
      <c r="A649" s="19"/>
      <c r="B649" s="19"/>
      <c r="C649" s="19"/>
      <c r="D649" s="19"/>
      <c r="E649" s="19"/>
      <c r="F649" s="19"/>
      <c r="G649" s="19"/>
      <c r="H649" s="21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  <c r="CA649" s="19"/>
      <c r="CB649" s="19"/>
      <c r="CC649" s="19"/>
      <c r="CD649" s="19"/>
      <c r="CE649" s="19"/>
      <c r="CF649" s="19"/>
      <c r="CG649" s="19"/>
      <c r="CH649" s="19"/>
      <c r="CI649" s="19"/>
      <c r="CJ649" s="19"/>
      <c r="CK649" s="19"/>
      <c r="CL649" s="19"/>
      <c r="CM649" s="19"/>
      <c r="CN649" s="19"/>
      <c r="CO649" s="19"/>
      <c r="CP649" s="19"/>
      <c r="CQ649" s="19"/>
      <c r="CR649" s="19"/>
      <c r="CS649" s="19"/>
      <c r="CT649" s="19"/>
      <c r="CU649" s="19"/>
      <c r="CV649" s="19"/>
    </row>
    <row r="650" spans="1:100">
      <c r="A650" s="19"/>
      <c r="B650" s="19"/>
      <c r="C650" s="19"/>
      <c r="D650" s="19"/>
      <c r="E650" s="19"/>
      <c r="F650" s="19"/>
      <c r="G650" s="19"/>
      <c r="H650" s="21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  <c r="CA650" s="19"/>
      <c r="CB650" s="19"/>
      <c r="CC650" s="19"/>
      <c r="CD650" s="19"/>
      <c r="CE650" s="19"/>
      <c r="CF650" s="19"/>
      <c r="CG650" s="19"/>
      <c r="CH650" s="19"/>
      <c r="CI650" s="19"/>
      <c r="CJ650" s="19"/>
      <c r="CK650" s="19"/>
      <c r="CL650" s="19"/>
      <c r="CM650" s="19"/>
      <c r="CN650" s="19"/>
      <c r="CO650" s="19"/>
      <c r="CP650" s="19"/>
      <c r="CQ650" s="19"/>
      <c r="CR650" s="19"/>
      <c r="CS650" s="19"/>
      <c r="CT650" s="19"/>
      <c r="CU650" s="19"/>
      <c r="CV650" s="19"/>
    </row>
    <row r="651" spans="1:100">
      <c r="A651" s="19"/>
      <c r="B651" s="19"/>
      <c r="C651" s="19"/>
      <c r="D651" s="19"/>
      <c r="E651" s="19"/>
      <c r="F651" s="19"/>
      <c r="G651" s="19"/>
      <c r="H651" s="21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  <c r="BY651" s="19"/>
      <c r="BZ651" s="19"/>
      <c r="CA651" s="19"/>
      <c r="CB651" s="19"/>
      <c r="CC651" s="19"/>
      <c r="CD651" s="19"/>
      <c r="CE651" s="19"/>
      <c r="CF651" s="19"/>
      <c r="CG651" s="19"/>
      <c r="CH651" s="19"/>
      <c r="CI651" s="19"/>
      <c r="CJ651" s="19"/>
      <c r="CK651" s="19"/>
      <c r="CL651" s="19"/>
      <c r="CM651" s="19"/>
      <c r="CN651" s="19"/>
      <c r="CO651" s="19"/>
      <c r="CP651" s="19"/>
      <c r="CQ651" s="19"/>
      <c r="CR651" s="19"/>
      <c r="CS651" s="19"/>
      <c r="CT651" s="19"/>
      <c r="CU651" s="19"/>
      <c r="CV651" s="19"/>
    </row>
    <row r="652" spans="1:100">
      <c r="A652" s="19"/>
      <c r="B652" s="19"/>
      <c r="C652" s="19"/>
      <c r="D652" s="19"/>
      <c r="E652" s="19"/>
      <c r="F652" s="19"/>
      <c r="G652" s="19"/>
      <c r="H652" s="21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  <c r="BY652" s="19"/>
      <c r="BZ652" s="19"/>
      <c r="CA652" s="19"/>
      <c r="CB652" s="19"/>
      <c r="CC652" s="19"/>
      <c r="CD652" s="19"/>
      <c r="CE652" s="19"/>
      <c r="CF652" s="19"/>
      <c r="CG652" s="19"/>
      <c r="CH652" s="19"/>
      <c r="CI652" s="19"/>
      <c r="CJ652" s="19"/>
      <c r="CK652" s="19"/>
      <c r="CL652" s="19"/>
      <c r="CM652" s="19"/>
      <c r="CN652" s="19"/>
      <c r="CO652" s="19"/>
      <c r="CP652" s="19"/>
      <c r="CQ652" s="19"/>
      <c r="CR652" s="19"/>
      <c r="CS652" s="19"/>
      <c r="CT652" s="19"/>
      <c r="CU652" s="19"/>
      <c r="CV652" s="19"/>
    </row>
    <row r="653" spans="1:100">
      <c r="A653" s="19"/>
      <c r="B653" s="19"/>
      <c r="C653" s="19"/>
      <c r="D653" s="19"/>
      <c r="E653" s="19"/>
      <c r="F653" s="19"/>
      <c r="G653" s="19"/>
      <c r="H653" s="21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  <c r="CA653" s="19"/>
      <c r="CB653" s="19"/>
      <c r="CC653" s="19"/>
      <c r="CD653" s="19"/>
      <c r="CE653" s="19"/>
      <c r="CF653" s="19"/>
      <c r="CG653" s="19"/>
      <c r="CH653" s="19"/>
      <c r="CI653" s="19"/>
      <c r="CJ653" s="19"/>
      <c r="CK653" s="19"/>
      <c r="CL653" s="19"/>
      <c r="CM653" s="19"/>
      <c r="CN653" s="19"/>
      <c r="CO653" s="19"/>
      <c r="CP653" s="19"/>
      <c r="CQ653" s="19"/>
      <c r="CR653" s="19"/>
      <c r="CS653" s="19"/>
      <c r="CT653" s="19"/>
      <c r="CU653" s="19"/>
      <c r="CV653" s="19"/>
    </row>
    <row r="654" spans="1:100">
      <c r="A654" s="19"/>
      <c r="B654" s="19"/>
      <c r="C654" s="19"/>
      <c r="D654" s="19"/>
      <c r="E654" s="19"/>
      <c r="F654" s="19"/>
      <c r="G654" s="19"/>
      <c r="H654" s="21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  <c r="CA654" s="19"/>
      <c r="CB654" s="19"/>
      <c r="CC654" s="19"/>
      <c r="CD654" s="19"/>
      <c r="CE654" s="19"/>
      <c r="CF654" s="19"/>
      <c r="CG654" s="19"/>
      <c r="CH654" s="19"/>
      <c r="CI654" s="19"/>
      <c r="CJ654" s="19"/>
      <c r="CK654" s="19"/>
      <c r="CL654" s="19"/>
      <c r="CM654" s="19"/>
      <c r="CN654" s="19"/>
      <c r="CO654" s="19"/>
      <c r="CP654" s="19"/>
      <c r="CQ654" s="19"/>
      <c r="CR654" s="19"/>
      <c r="CS654" s="19"/>
      <c r="CT654" s="19"/>
      <c r="CU654" s="19"/>
      <c r="CV654" s="19"/>
    </row>
    <row r="655" spans="1:100">
      <c r="A655" s="19"/>
      <c r="B655" s="19"/>
      <c r="C655" s="19"/>
      <c r="D655" s="19"/>
      <c r="E655" s="19"/>
      <c r="F655" s="19"/>
      <c r="G655" s="19"/>
      <c r="H655" s="21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  <c r="BT655" s="19"/>
      <c r="BU655" s="19"/>
      <c r="BV655" s="19"/>
      <c r="BW655" s="19"/>
      <c r="BX655" s="19"/>
      <c r="BY655" s="19"/>
      <c r="BZ655" s="19"/>
      <c r="CA655" s="19"/>
      <c r="CB655" s="19"/>
      <c r="CC655" s="19"/>
      <c r="CD655" s="19"/>
      <c r="CE655" s="19"/>
      <c r="CF655" s="19"/>
      <c r="CG655" s="19"/>
      <c r="CH655" s="19"/>
      <c r="CI655" s="19"/>
      <c r="CJ655" s="19"/>
      <c r="CK655" s="19"/>
      <c r="CL655" s="19"/>
      <c r="CM655" s="19"/>
      <c r="CN655" s="19"/>
      <c r="CO655" s="19"/>
      <c r="CP655" s="19"/>
      <c r="CQ655" s="19"/>
      <c r="CR655" s="19"/>
      <c r="CS655" s="19"/>
      <c r="CT655" s="19"/>
      <c r="CU655" s="19"/>
      <c r="CV655" s="19"/>
    </row>
    <row r="656" spans="1:100">
      <c r="A656" s="19"/>
      <c r="B656" s="19"/>
      <c r="C656" s="19"/>
      <c r="D656" s="19"/>
      <c r="E656" s="19"/>
      <c r="F656" s="19"/>
      <c r="G656" s="19"/>
      <c r="H656" s="21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X656" s="19"/>
      <c r="BY656" s="19"/>
      <c r="BZ656" s="19"/>
      <c r="CA656" s="19"/>
      <c r="CB656" s="19"/>
      <c r="CC656" s="19"/>
      <c r="CD656" s="19"/>
      <c r="CE656" s="19"/>
      <c r="CF656" s="19"/>
      <c r="CG656" s="19"/>
      <c r="CH656" s="19"/>
      <c r="CI656" s="19"/>
      <c r="CJ656" s="19"/>
      <c r="CK656" s="19"/>
      <c r="CL656" s="19"/>
      <c r="CM656" s="19"/>
      <c r="CN656" s="19"/>
      <c r="CO656" s="19"/>
      <c r="CP656" s="19"/>
      <c r="CQ656" s="19"/>
      <c r="CR656" s="19"/>
      <c r="CS656" s="19"/>
      <c r="CT656" s="19"/>
      <c r="CU656" s="19"/>
      <c r="CV656" s="19"/>
    </row>
    <row r="657" spans="1:100">
      <c r="A657" s="19"/>
      <c r="B657" s="19"/>
      <c r="C657" s="19"/>
      <c r="D657" s="19"/>
      <c r="E657" s="19"/>
      <c r="F657" s="19"/>
      <c r="G657" s="19"/>
      <c r="H657" s="21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  <c r="CA657" s="19"/>
      <c r="CB657" s="19"/>
      <c r="CC657" s="19"/>
      <c r="CD657" s="19"/>
      <c r="CE657" s="19"/>
      <c r="CF657" s="19"/>
      <c r="CG657" s="19"/>
      <c r="CH657" s="19"/>
      <c r="CI657" s="19"/>
      <c r="CJ657" s="19"/>
      <c r="CK657" s="19"/>
      <c r="CL657" s="19"/>
      <c r="CM657" s="19"/>
      <c r="CN657" s="19"/>
      <c r="CO657" s="19"/>
      <c r="CP657" s="19"/>
      <c r="CQ657" s="19"/>
      <c r="CR657" s="19"/>
      <c r="CS657" s="19"/>
      <c r="CT657" s="19"/>
      <c r="CU657" s="19"/>
      <c r="CV657" s="19"/>
    </row>
    <row r="658" spans="1:100">
      <c r="A658" s="19"/>
      <c r="B658" s="19"/>
      <c r="C658" s="19"/>
      <c r="D658" s="19"/>
      <c r="E658" s="19"/>
      <c r="F658" s="19"/>
      <c r="G658" s="19"/>
      <c r="H658" s="21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  <c r="CA658" s="19"/>
      <c r="CB658" s="19"/>
      <c r="CC658" s="19"/>
      <c r="CD658" s="19"/>
      <c r="CE658" s="19"/>
      <c r="CF658" s="19"/>
      <c r="CG658" s="19"/>
      <c r="CH658" s="19"/>
      <c r="CI658" s="19"/>
      <c r="CJ658" s="19"/>
      <c r="CK658" s="19"/>
      <c r="CL658" s="19"/>
      <c r="CM658" s="19"/>
      <c r="CN658" s="19"/>
      <c r="CO658" s="19"/>
      <c r="CP658" s="19"/>
      <c r="CQ658" s="19"/>
      <c r="CR658" s="19"/>
      <c r="CS658" s="19"/>
      <c r="CT658" s="19"/>
      <c r="CU658" s="19"/>
      <c r="CV658" s="19"/>
    </row>
    <row r="659" spans="1:100">
      <c r="A659" s="19"/>
      <c r="B659" s="19"/>
      <c r="C659" s="19"/>
      <c r="D659" s="19"/>
      <c r="E659" s="19"/>
      <c r="F659" s="19"/>
      <c r="G659" s="19"/>
      <c r="H659" s="21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  <c r="CA659" s="19"/>
      <c r="CB659" s="19"/>
      <c r="CC659" s="19"/>
      <c r="CD659" s="19"/>
      <c r="CE659" s="19"/>
      <c r="CF659" s="19"/>
      <c r="CG659" s="19"/>
      <c r="CH659" s="19"/>
      <c r="CI659" s="19"/>
      <c r="CJ659" s="19"/>
      <c r="CK659" s="19"/>
      <c r="CL659" s="19"/>
      <c r="CM659" s="19"/>
      <c r="CN659" s="19"/>
      <c r="CO659" s="19"/>
      <c r="CP659" s="19"/>
      <c r="CQ659" s="19"/>
      <c r="CR659" s="19"/>
      <c r="CS659" s="19"/>
      <c r="CT659" s="19"/>
      <c r="CU659" s="19"/>
      <c r="CV659" s="19"/>
    </row>
    <row r="660" spans="1:100">
      <c r="A660" s="19"/>
      <c r="B660" s="19"/>
      <c r="C660" s="19"/>
      <c r="D660" s="19"/>
      <c r="E660" s="19"/>
      <c r="F660" s="19"/>
      <c r="G660" s="19"/>
      <c r="H660" s="21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R660" s="19"/>
      <c r="BS660" s="19"/>
      <c r="BT660" s="19"/>
      <c r="BU660" s="19"/>
      <c r="BV660" s="19"/>
      <c r="BW660" s="19"/>
      <c r="BX660" s="19"/>
      <c r="BY660" s="19"/>
      <c r="BZ660" s="19"/>
      <c r="CA660" s="19"/>
      <c r="CB660" s="19"/>
      <c r="CC660" s="19"/>
      <c r="CD660" s="19"/>
      <c r="CE660" s="19"/>
      <c r="CF660" s="19"/>
      <c r="CG660" s="19"/>
      <c r="CH660" s="19"/>
      <c r="CI660" s="19"/>
      <c r="CJ660" s="19"/>
      <c r="CK660" s="19"/>
      <c r="CL660" s="19"/>
      <c r="CM660" s="19"/>
      <c r="CN660" s="19"/>
      <c r="CO660" s="19"/>
      <c r="CP660" s="19"/>
      <c r="CQ660" s="19"/>
      <c r="CR660" s="19"/>
      <c r="CS660" s="19"/>
      <c r="CT660" s="19"/>
      <c r="CU660" s="19"/>
      <c r="CV660" s="19"/>
    </row>
    <row r="661" spans="1:100">
      <c r="A661" s="19"/>
      <c r="B661" s="19"/>
      <c r="C661" s="19"/>
      <c r="D661" s="19"/>
      <c r="E661" s="19"/>
      <c r="F661" s="19"/>
      <c r="G661" s="19"/>
      <c r="H661" s="21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R661" s="19"/>
      <c r="BS661" s="19"/>
      <c r="BT661" s="19"/>
      <c r="BU661" s="19"/>
      <c r="BV661" s="19"/>
      <c r="BW661" s="19"/>
      <c r="BX661" s="19"/>
      <c r="BY661" s="19"/>
      <c r="BZ661" s="19"/>
      <c r="CA661" s="19"/>
      <c r="CB661" s="19"/>
      <c r="CC661" s="19"/>
      <c r="CD661" s="19"/>
      <c r="CE661" s="19"/>
      <c r="CF661" s="19"/>
      <c r="CG661" s="19"/>
      <c r="CH661" s="19"/>
      <c r="CI661" s="19"/>
      <c r="CJ661" s="19"/>
      <c r="CK661" s="19"/>
      <c r="CL661" s="19"/>
      <c r="CM661" s="19"/>
      <c r="CN661" s="19"/>
      <c r="CO661" s="19"/>
      <c r="CP661" s="19"/>
      <c r="CQ661" s="19"/>
      <c r="CR661" s="19"/>
      <c r="CS661" s="19"/>
      <c r="CT661" s="19"/>
      <c r="CU661" s="19"/>
      <c r="CV661" s="19"/>
    </row>
    <row r="662" spans="1:100">
      <c r="A662" s="19"/>
      <c r="B662" s="19"/>
      <c r="C662" s="19"/>
      <c r="D662" s="19"/>
      <c r="E662" s="19"/>
      <c r="F662" s="19"/>
      <c r="G662" s="19"/>
      <c r="H662" s="21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  <c r="BO662" s="19"/>
      <c r="BP662" s="19"/>
      <c r="BQ662" s="19"/>
      <c r="BR662" s="19"/>
      <c r="BS662" s="19"/>
      <c r="BT662" s="19"/>
      <c r="BU662" s="19"/>
      <c r="BV662" s="19"/>
      <c r="BW662" s="19"/>
      <c r="BX662" s="19"/>
      <c r="BY662" s="19"/>
      <c r="BZ662" s="19"/>
      <c r="CA662" s="19"/>
      <c r="CB662" s="19"/>
      <c r="CC662" s="19"/>
      <c r="CD662" s="19"/>
      <c r="CE662" s="19"/>
      <c r="CF662" s="19"/>
      <c r="CG662" s="19"/>
      <c r="CH662" s="19"/>
      <c r="CI662" s="19"/>
      <c r="CJ662" s="19"/>
      <c r="CK662" s="19"/>
      <c r="CL662" s="19"/>
      <c r="CM662" s="19"/>
      <c r="CN662" s="19"/>
      <c r="CO662" s="19"/>
      <c r="CP662" s="19"/>
      <c r="CQ662" s="19"/>
      <c r="CR662" s="19"/>
      <c r="CS662" s="19"/>
      <c r="CT662" s="19"/>
      <c r="CU662" s="19"/>
      <c r="CV662" s="19"/>
    </row>
    <row r="663" spans="1:100">
      <c r="A663" s="19"/>
      <c r="B663" s="19"/>
      <c r="C663" s="19"/>
      <c r="D663" s="19"/>
      <c r="E663" s="19"/>
      <c r="F663" s="19"/>
      <c r="G663" s="19"/>
      <c r="H663" s="21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  <c r="CA663" s="19"/>
      <c r="CB663" s="19"/>
      <c r="CC663" s="19"/>
      <c r="CD663" s="19"/>
      <c r="CE663" s="19"/>
      <c r="CF663" s="19"/>
      <c r="CG663" s="19"/>
      <c r="CH663" s="19"/>
      <c r="CI663" s="19"/>
      <c r="CJ663" s="19"/>
      <c r="CK663" s="19"/>
      <c r="CL663" s="19"/>
      <c r="CM663" s="19"/>
      <c r="CN663" s="19"/>
      <c r="CO663" s="19"/>
      <c r="CP663" s="19"/>
      <c r="CQ663" s="19"/>
      <c r="CR663" s="19"/>
      <c r="CS663" s="19"/>
      <c r="CT663" s="19"/>
      <c r="CU663" s="19"/>
      <c r="CV663" s="19"/>
    </row>
    <row r="664" spans="1:100">
      <c r="A664" s="19"/>
      <c r="B664" s="19"/>
      <c r="C664" s="19"/>
      <c r="D664" s="19"/>
      <c r="E664" s="19"/>
      <c r="F664" s="19"/>
      <c r="G664" s="19"/>
      <c r="H664" s="21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  <c r="CA664" s="19"/>
      <c r="CB664" s="19"/>
      <c r="CC664" s="19"/>
      <c r="CD664" s="19"/>
      <c r="CE664" s="19"/>
      <c r="CF664" s="19"/>
      <c r="CG664" s="19"/>
      <c r="CH664" s="19"/>
      <c r="CI664" s="19"/>
      <c r="CJ664" s="19"/>
      <c r="CK664" s="19"/>
      <c r="CL664" s="19"/>
      <c r="CM664" s="19"/>
      <c r="CN664" s="19"/>
      <c r="CO664" s="19"/>
      <c r="CP664" s="19"/>
      <c r="CQ664" s="19"/>
      <c r="CR664" s="19"/>
      <c r="CS664" s="19"/>
      <c r="CT664" s="19"/>
      <c r="CU664" s="19"/>
      <c r="CV664" s="19"/>
    </row>
    <row r="665" spans="1:100">
      <c r="A665" s="19"/>
      <c r="B665" s="19"/>
      <c r="C665" s="19"/>
      <c r="D665" s="19"/>
      <c r="E665" s="19"/>
      <c r="F665" s="19"/>
      <c r="G665" s="19"/>
      <c r="H665" s="21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  <c r="BO665" s="19"/>
      <c r="BP665" s="19"/>
      <c r="BQ665" s="19"/>
      <c r="BR665" s="19"/>
      <c r="BS665" s="19"/>
      <c r="BT665" s="19"/>
      <c r="BU665" s="19"/>
      <c r="BV665" s="19"/>
      <c r="BW665" s="19"/>
      <c r="BX665" s="19"/>
      <c r="BY665" s="19"/>
      <c r="BZ665" s="19"/>
      <c r="CA665" s="19"/>
      <c r="CB665" s="19"/>
      <c r="CC665" s="19"/>
      <c r="CD665" s="19"/>
      <c r="CE665" s="19"/>
      <c r="CF665" s="19"/>
      <c r="CG665" s="19"/>
      <c r="CH665" s="19"/>
      <c r="CI665" s="19"/>
      <c r="CJ665" s="19"/>
      <c r="CK665" s="19"/>
      <c r="CL665" s="19"/>
      <c r="CM665" s="19"/>
      <c r="CN665" s="19"/>
      <c r="CO665" s="19"/>
      <c r="CP665" s="19"/>
      <c r="CQ665" s="19"/>
      <c r="CR665" s="19"/>
      <c r="CS665" s="19"/>
      <c r="CT665" s="19"/>
      <c r="CU665" s="19"/>
      <c r="CV665" s="19"/>
    </row>
    <row r="666" spans="1:100">
      <c r="A666" s="19"/>
      <c r="B666" s="19"/>
      <c r="C666" s="19"/>
      <c r="D666" s="19"/>
      <c r="E666" s="19"/>
      <c r="F666" s="19"/>
      <c r="G666" s="19"/>
      <c r="H666" s="21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  <c r="BO666" s="19"/>
      <c r="BP666" s="19"/>
      <c r="BQ666" s="19"/>
      <c r="BR666" s="19"/>
      <c r="BS666" s="19"/>
      <c r="BT666" s="19"/>
      <c r="BU666" s="19"/>
      <c r="BV666" s="19"/>
      <c r="BW666" s="19"/>
      <c r="BX666" s="19"/>
      <c r="BY666" s="19"/>
      <c r="BZ666" s="19"/>
      <c r="CA666" s="19"/>
      <c r="CB666" s="19"/>
      <c r="CC666" s="19"/>
      <c r="CD666" s="19"/>
      <c r="CE666" s="19"/>
      <c r="CF666" s="19"/>
      <c r="CG666" s="19"/>
      <c r="CH666" s="19"/>
      <c r="CI666" s="19"/>
      <c r="CJ666" s="19"/>
      <c r="CK666" s="19"/>
      <c r="CL666" s="19"/>
      <c r="CM666" s="19"/>
      <c r="CN666" s="19"/>
      <c r="CO666" s="19"/>
      <c r="CP666" s="19"/>
      <c r="CQ666" s="19"/>
      <c r="CR666" s="19"/>
      <c r="CS666" s="19"/>
      <c r="CT666" s="19"/>
      <c r="CU666" s="19"/>
      <c r="CV666" s="19"/>
    </row>
    <row r="667" spans="1:100">
      <c r="A667" s="19"/>
      <c r="B667" s="19"/>
      <c r="C667" s="19"/>
      <c r="D667" s="19"/>
      <c r="E667" s="19"/>
      <c r="F667" s="19"/>
      <c r="G667" s="19"/>
      <c r="H667" s="21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  <c r="BO667" s="19"/>
      <c r="BP667" s="19"/>
      <c r="BQ667" s="19"/>
      <c r="BR667" s="19"/>
      <c r="BS667" s="19"/>
      <c r="BT667" s="19"/>
      <c r="BU667" s="19"/>
      <c r="BV667" s="19"/>
      <c r="BW667" s="19"/>
      <c r="BX667" s="19"/>
      <c r="BY667" s="19"/>
      <c r="BZ667" s="19"/>
      <c r="CA667" s="19"/>
      <c r="CB667" s="19"/>
      <c r="CC667" s="19"/>
      <c r="CD667" s="19"/>
      <c r="CE667" s="19"/>
      <c r="CF667" s="19"/>
      <c r="CG667" s="19"/>
      <c r="CH667" s="19"/>
      <c r="CI667" s="19"/>
      <c r="CJ667" s="19"/>
      <c r="CK667" s="19"/>
      <c r="CL667" s="19"/>
      <c r="CM667" s="19"/>
      <c r="CN667" s="19"/>
      <c r="CO667" s="19"/>
      <c r="CP667" s="19"/>
      <c r="CQ667" s="19"/>
      <c r="CR667" s="19"/>
      <c r="CS667" s="19"/>
      <c r="CT667" s="19"/>
      <c r="CU667" s="19"/>
      <c r="CV667" s="19"/>
    </row>
    <row r="668" spans="1:100">
      <c r="A668" s="19"/>
      <c r="B668" s="19"/>
      <c r="C668" s="19"/>
      <c r="D668" s="19"/>
      <c r="E668" s="19"/>
      <c r="F668" s="19"/>
      <c r="G668" s="19"/>
      <c r="H668" s="21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  <c r="CA668" s="19"/>
      <c r="CB668" s="19"/>
      <c r="CC668" s="19"/>
      <c r="CD668" s="19"/>
      <c r="CE668" s="19"/>
      <c r="CF668" s="19"/>
      <c r="CG668" s="19"/>
      <c r="CH668" s="19"/>
      <c r="CI668" s="19"/>
      <c r="CJ668" s="19"/>
      <c r="CK668" s="19"/>
      <c r="CL668" s="19"/>
      <c r="CM668" s="19"/>
      <c r="CN668" s="19"/>
      <c r="CO668" s="19"/>
      <c r="CP668" s="19"/>
      <c r="CQ668" s="19"/>
      <c r="CR668" s="19"/>
      <c r="CS668" s="19"/>
      <c r="CT668" s="19"/>
      <c r="CU668" s="19"/>
      <c r="CV668" s="19"/>
    </row>
    <row r="669" spans="1:100">
      <c r="A669" s="19"/>
      <c r="B669" s="19"/>
      <c r="C669" s="19"/>
      <c r="D669" s="19"/>
      <c r="E669" s="19"/>
      <c r="F669" s="19"/>
      <c r="G669" s="19"/>
      <c r="H669" s="21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  <c r="CA669" s="19"/>
      <c r="CB669" s="19"/>
      <c r="CC669" s="19"/>
      <c r="CD669" s="19"/>
      <c r="CE669" s="19"/>
      <c r="CF669" s="19"/>
      <c r="CG669" s="19"/>
      <c r="CH669" s="19"/>
      <c r="CI669" s="19"/>
      <c r="CJ669" s="19"/>
      <c r="CK669" s="19"/>
      <c r="CL669" s="19"/>
      <c r="CM669" s="19"/>
      <c r="CN669" s="19"/>
      <c r="CO669" s="19"/>
      <c r="CP669" s="19"/>
      <c r="CQ669" s="19"/>
      <c r="CR669" s="19"/>
      <c r="CS669" s="19"/>
      <c r="CT669" s="19"/>
      <c r="CU669" s="19"/>
      <c r="CV669" s="19"/>
    </row>
    <row r="670" spans="1:100">
      <c r="A670" s="19"/>
      <c r="B670" s="19"/>
      <c r="C670" s="19"/>
      <c r="D670" s="19"/>
      <c r="E670" s="19"/>
      <c r="F670" s="19"/>
      <c r="G670" s="19"/>
      <c r="H670" s="21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  <c r="BO670" s="19"/>
      <c r="BP670" s="19"/>
      <c r="BQ670" s="19"/>
      <c r="BR670" s="19"/>
      <c r="BS670" s="19"/>
      <c r="BT670" s="19"/>
      <c r="BU670" s="19"/>
      <c r="BV670" s="19"/>
      <c r="BW670" s="19"/>
      <c r="BX670" s="19"/>
      <c r="BY670" s="19"/>
      <c r="BZ670" s="19"/>
      <c r="CA670" s="19"/>
      <c r="CB670" s="19"/>
      <c r="CC670" s="19"/>
      <c r="CD670" s="19"/>
      <c r="CE670" s="19"/>
      <c r="CF670" s="19"/>
      <c r="CG670" s="19"/>
      <c r="CH670" s="19"/>
      <c r="CI670" s="19"/>
      <c r="CJ670" s="19"/>
      <c r="CK670" s="19"/>
      <c r="CL670" s="19"/>
      <c r="CM670" s="19"/>
      <c r="CN670" s="19"/>
      <c r="CO670" s="19"/>
      <c r="CP670" s="19"/>
      <c r="CQ670" s="19"/>
      <c r="CR670" s="19"/>
      <c r="CS670" s="19"/>
      <c r="CT670" s="19"/>
      <c r="CU670" s="19"/>
      <c r="CV670" s="19"/>
    </row>
    <row r="671" spans="1:100">
      <c r="A671" s="19"/>
      <c r="B671" s="19"/>
      <c r="C671" s="19"/>
      <c r="D671" s="19"/>
      <c r="E671" s="19"/>
      <c r="F671" s="19"/>
      <c r="G671" s="19"/>
      <c r="H671" s="21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  <c r="BO671" s="19"/>
      <c r="BP671" s="19"/>
      <c r="BQ671" s="19"/>
      <c r="BR671" s="19"/>
      <c r="BS671" s="19"/>
      <c r="BT671" s="19"/>
      <c r="BU671" s="19"/>
      <c r="BV671" s="19"/>
      <c r="BW671" s="19"/>
      <c r="BX671" s="19"/>
      <c r="BY671" s="19"/>
      <c r="BZ671" s="19"/>
      <c r="CA671" s="19"/>
      <c r="CB671" s="19"/>
      <c r="CC671" s="19"/>
      <c r="CD671" s="19"/>
      <c r="CE671" s="19"/>
      <c r="CF671" s="19"/>
      <c r="CG671" s="19"/>
      <c r="CH671" s="19"/>
      <c r="CI671" s="19"/>
      <c r="CJ671" s="19"/>
      <c r="CK671" s="19"/>
      <c r="CL671" s="19"/>
      <c r="CM671" s="19"/>
      <c r="CN671" s="19"/>
      <c r="CO671" s="19"/>
      <c r="CP671" s="19"/>
      <c r="CQ671" s="19"/>
      <c r="CR671" s="19"/>
      <c r="CS671" s="19"/>
      <c r="CT671" s="19"/>
      <c r="CU671" s="19"/>
      <c r="CV671" s="19"/>
    </row>
    <row r="672" spans="1:100">
      <c r="A672" s="19"/>
      <c r="B672" s="19"/>
      <c r="C672" s="19"/>
      <c r="D672" s="19"/>
      <c r="E672" s="19"/>
      <c r="F672" s="19"/>
      <c r="G672" s="19"/>
      <c r="H672" s="21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  <c r="BO672" s="19"/>
      <c r="BP672" s="19"/>
      <c r="BQ672" s="19"/>
      <c r="BR672" s="19"/>
      <c r="BS672" s="19"/>
      <c r="BT672" s="19"/>
      <c r="BU672" s="19"/>
      <c r="BV672" s="19"/>
      <c r="BW672" s="19"/>
      <c r="BX672" s="19"/>
      <c r="BY672" s="19"/>
      <c r="BZ672" s="19"/>
      <c r="CA672" s="19"/>
      <c r="CB672" s="19"/>
      <c r="CC672" s="19"/>
      <c r="CD672" s="19"/>
      <c r="CE672" s="19"/>
      <c r="CF672" s="19"/>
      <c r="CG672" s="19"/>
      <c r="CH672" s="19"/>
      <c r="CI672" s="19"/>
      <c r="CJ672" s="19"/>
      <c r="CK672" s="19"/>
      <c r="CL672" s="19"/>
      <c r="CM672" s="19"/>
      <c r="CN672" s="19"/>
      <c r="CO672" s="19"/>
      <c r="CP672" s="19"/>
      <c r="CQ672" s="19"/>
      <c r="CR672" s="19"/>
      <c r="CS672" s="19"/>
      <c r="CT672" s="19"/>
      <c r="CU672" s="19"/>
      <c r="CV672" s="19"/>
    </row>
    <row r="673" spans="1:100">
      <c r="A673" s="19"/>
      <c r="B673" s="19"/>
      <c r="C673" s="19"/>
      <c r="D673" s="19"/>
      <c r="E673" s="19"/>
      <c r="F673" s="19"/>
      <c r="G673" s="19"/>
      <c r="H673" s="21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  <c r="CA673" s="19"/>
      <c r="CB673" s="19"/>
      <c r="CC673" s="19"/>
      <c r="CD673" s="19"/>
      <c r="CE673" s="19"/>
      <c r="CF673" s="19"/>
      <c r="CG673" s="19"/>
      <c r="CH673" s="19"/>
      <c r="CI673" s="19"/>
      <c r="CJ673" s="19"/>
      <c r="CK673" s="19"/>
      <c r="CL673" s="19"/>
      <c r="CM673" s="19"/>
      <c r="CN673" s="19"/>
      <c r="CO673" s="19"/>
      <c r="CP673" s="19"/>
      <c r="CQ673" s="19"/>
      <c r="CR673" s="19"/>
      <c r="CS673" s="19"/>
      <c r="CT673" s="19"/>
      <c r="CU673" s="19"/>
      <c r="CV673" s="19"/>
    </row>
    <row r="674" spans="1:100">
      <c r="A674" s="19"/>
      <c r="B674" s="19"/>
      <c r="C674" s="19"/>
      <c r="D674" s="19"/>
      <c r="E674" s="19"/>
      <c r="F674" s="19"/>
      <c r="G674" s="19"/>
      <c r="H674" s="21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  <c r="CA674" s="19"/>
      <c r="CB674" s="19"/>
      <c r="CC674" s="19"/>
      <c r="CD674" s="19"/>
      <c r="CE674" s="19"/>
      <c r="CF674" s="19"/>
      <c r="CG674" s="19"/>
      <c r="CH674" s="19"/>
      <c r="CI674" s="19"/>
      <c r="CJ674" s="19"/>
      <c r="CK674" s="19"/>
      <c r="CL674" s="19"/>
      <c r="CM674" s="19"/>
      <c r="CN674" s="19"/>
      <c r="CO674" s="19"/>
      <c r="CP674" s="19"/>
      <c r="CQ674" s="19"/>
      <c r="CR674" s="19"/>
      <c r="CS674" s="19"/>
      <c r="CT674" s="19"/>
      <c r="CU674" s="19"/>
      <c r="CV674" s="19"/>
    </row>
    <row r="675" spans="1:100">
      <c r="A675" s="19"/>
      <c r="B675" s="19"/>
      <c r="C675" s="19"/>
      <c r="D675" s="19"/>
      <c r="E675" s="19"/>
      <c r="F675" s="19"/>
      <c r="G675" s="19"/>
      <c r="H675" s="21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  <c r="BY675" s="19"/>
      <c r="BZ675" s="19"/>
      <c r="CA675" s="19"/>
      <c r="CB675" s="19"/>
      <c r="CC675" s="19"/>
      <c r="CD675" s="19"/>
      <c r="CE675" s="19"/>
      <c r="CF675" s="19"/>
      <c r="CG675" s="19"/>
      <c r="CH675" s="19"/>
      <c r="CI675" s="19"/>
      <c r="CJ675" s="19"/>
      <c r="CK675" s="19"/>
      <c r="CL675" s="19"/>
      <c r="CM675" s="19"/>
      <c r="CN675" s="19"/>
      <c r="CO675" s="19"/>
      <c r="CP675" s="19"/>
      <c r="CQ675" s="19"/>
      <c r="CR675" s="19"/>
      <c r="CS675" s="19"/>
      <c r="CT675" s="19"/>
      <c r="CU675" s="19"/>
      <c r="CV675" s="19"/>
    </row>
    <row r="676" spans="1:100">
      <c r="A676" s="19"/>
      <c r="B676" s="19"/>
      <c r="C676" s="19"/>
      <c r="D676" s="19"/>
      <c r="E676" s="19"/>
      <c r="F676" s="19"/>
      <c r="G676" s="19"/>
      <c r="H676" s="21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  <c r="CA676" s="19"/>
      <c r="CB676" s="19"/>
      <c r="CC676" s="19"/>
      <c r="CD676" s="19"/>
      <c r="CE676" s="19"/>
      <c r="CF676" s="19"/>
      <c r="CG676" s="19"/>
      <c r="CH676" s="19"/>
      <c r="CI676" s="19"/>
      <c r="CJ676" s="19"/>
      <c r="CK676" s="19"/>
      <c r="CL676" s="19"/>
      <c r="CM676" s="19"/>
      <c r="CN676" s="19"/>
      <c r="CO676" s="19"/>
      <c r="CP676" s="19"/>
      <c r="CQ676" s="19"/>
      <c r="CR676" s="19"/>
      <c r="CS676" s="19"/>
      <c r="CT676" s="19"/>
      <c r="CU676" s="19"/>
      <c r="CV676" s="19"/>
    </row>
    <row r="677" spans="1:100">
      <c r="A677" s="19"/>
      <c r="B677" s="19"/>
      <c r="C677" s="19"/>
      <c r="D677" s="19"/>
      <c r="E677" s="19"/>
      <c r="F677" s="19"/>
      <c r="G677" s="19"/>
      <c r="H677" s="21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  <c r="CA677" s="19"/>
      <c r="CB677" s="19"/>
      <c r="CC677" s="19"/>
      <c r="CD677" s="19"/>
      <c r="CE677" s="19"/>
      <c r="CF677" s="19"/>
      <c r="CG677" s="19"/>
      <c r="CH677" s="19"/>
      <c r="CI677" s="19"/>
      <c r="CJ677" s="19"/>
      <c r="CK677" s="19"/>
      <c r="CL677" s="19"/>
      <c r="CM677" s="19"/>
      <c r="CN677" s="19"/>
      <c r="CO677" s="19"/>
      <c r="CP677" s="19"/>
      <c r="CQ677" s="19"/>
      <c r="CR677" s="19"/>
      <c r="CS677" s="19"/>
      <c r="CT677" s="19"/>
      <c r="CU677" s="19"/>
      <c r="CV677" s="19"/>
    </row>
    <row r="678" spans="1:100">
      <c r="A678" s="19"/>
      <c r="B678" s="19"/>
      <c r="C678" s="19"/>
      <c r="D678" s="19"/>
      <c r="E678" s="19"/>
      <c r="F678" s="19"/>
      <c r="G678" s="19"/>
      <c r="H678" s="21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  <c r="CA678" s="19"/>
      <c r="CB678" s="19"/>
      <c r="CC678" s="19"/>
      <c r="CD678" s="19"/>
      <c r="CE678" s="19"/>
      <c r="CF678" s="19"/>
      <c r="CG678" s="19"/>
      <c r="CH678" s="19"/>
      <c r="CI678" s="19"/>
      <c r="CJ678" s="19"/>
      <c r="CK678" s="19"/>
      <c r="CL678" s="19"/>
      <c r="CM678" s="19"/>
      <c r="CN678" s="19"/>
      <c r="CO678" s="19"/>
      <c r="CP678" s="19"/>
      <c r="CQ678" s="19"/>
      <c r="CR678" s="19"/>
      <c r="CS678" s="19"/>
      <c r="CT678" s="19"/>
      <c r="CU678" s="19"/>
      <c r="CV678" s="19"/>
    </row>
    <row r="679" spans="1:100">
      <c r="A679" s="19"/>
      <c r="B679" s="19"/>
      <c r="C679" s="19"/>
      <c r="D679" s="19"/>
      <c r="E679" s="19"/>
      <c r="F679" s="19"/>
      <c r="G679" s="19"/>
      <c r="H679" s="21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19"/>
      <c r="CH679" s="19"/>
      <c r="CI679" s="19"/>
      <c r="CJ679" s="19"/>
      <c r="CK679" s="19"/>
      <c r="CL679" s="19"/>
      <c r="CM679" s="19"/>
      <c r="CN679" s="19"/>
      <c r="CO679" s="19"/>
      <c r="CP679" s="19"/>
      <c r="CQ679" s="19"/>
      <c r="CR679" s="19"/>
      <c r="CS679" s="19"/>
      <c r="CT679" s="19"/>
      <c r="CU679" s="19"/>
      <c r="CV679" s="19"/>
    </row>
    <row r="680" spans="1:100">
      <c r="A680" s="19"/>
      <c r="B680" s="19"/>
      <c r="C680" s="19"/>
      <c r="D680" s="19"/>
      <c r="E680" s="19"/>
      <c r="F680" s="19"/>
      <c r="G680" s="19"/>
      <c r="H680" s="21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R680" s="19"/>
      <c r="BS680" s="19"/>
      <c r="BT680" s="19"/>
      <c r="BU680" s="19"/>
      <c r="BV680" s="19"/>
      <c r="BW680" s="19"/>
      <c r="BX680" s="19"/>
      <c r="BY680" s="19"/>
      <c r="BZ680" s="19"/>
      <c r="CA680" s="19"/>
      <c r="CB680" s="19"/>
      <c r="CC680" s="19"/>
      <c r="CD680" s="19"/>
      <c r="CE680" s="19"/>
      <c r="CF680" s="19"/>
      <c r="CG680" s="19"/>
      <c r="CH680" s="19"/>
      <c r="CI680" s="19"/>
      <c r="CJ680" s="19"/>
      <c r="CK680" s="19"/>
      <c r="CL680" s="19"/>
      <c r="CM680" s="19"/>
      <c r="CN680" s="19"/>
      <c r="CO680" s="19"/>
      <c r="CP680" s="19"/>
      <c r="CQ680" s="19"/>
      <c r="CR680" s="19"/>
      <c r="CS680" s="19"/>
      <c r="CT680" s="19"/>
      <c r="CU680" s="19"/>
      <c r="CV680" s="19"/>
    </row>
    <row r="681" spans="1:100">
      <c r="A681" s="19"/>
      <c r="B681" s="19"/>
      <c r="C681" s="19"/>
      <c r="D681" s="19"/>
      <c r="E681" s="19"/>
      <c r="F681" s="19"/>
      <c r="G681" s="19"/>
      <c r="H681" s="21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  <c r="BO681" s="19"/>
      <c r="BP681" s="19"/>
      <c r="BQ681" s="19"/>
      <c r="BR681" s="19"/>
      <c r="BS681" s="19"/>
      <c r="BT681" s="19"/>
      <c r="BU681" s="19"/>
      <c r="BV681" s="19"/>
      <c r="BW681" s="19"/>
      <c r="BX681" s="19"/>
      <c r="BY681" s="19"/>
      <c r="BZ681" s="19"/>
      <c r="CA681" s="19"/>
      <c r="CB681" s="19"/>
      <c r="CC681" s="19"/>
      <c r="CD681" s="19"/>
      <c r="CE681" s="19"/>
      <c r="CF681" s="19"/>
      <c r="CG681" s="19"/>
      <c r="CH681" s="19"/>
      <c r="CI681" s="19"/>
      <c r="CJ681" s="19"/>
      <c r="CK681" s="19"/>
      <c r="CL681" s="19"/>
      <c r="CM681" s="19"/>
      <c r="CN681" s="19"/>
      <c r="CO681" s="19"/>
      <c r="CP681" s="19"/>
      <c r="CQ681" s="19"/>
      <c r="CR681" s="19"/>
      <c r="CS681" s="19"/>
      <c r="CT681" s="19"/>
      <c r="CU681" s="19"/>
      <c r="CV681" s="19"/>
    </row>
    <row r="682" spans="1:100">
      <c r="A682" s="19"/>
      <c r="B682" s="19"/>
      <c r="C682" s="19"/>
      <c r="D682" s="19"/>
      <c r="E682" s="19"/>
      <c r="F682" s="19"/>
      <c r="G682" s="19"/>
      <c r="H682" s="21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  <c r="BO682" s="19"/>
      <c r="BP682" s="19"/>
      <c r="BQ682" s="19"/>
      <c r="BR682" s="19"/>
      <c r="BS682" s="19"/>
      <c r="BT682" s="19"/>
      <c r="BU682" s="19"/>
      <c r="BV682" s="19"/>
      <c r="BW682" s="19"/>
      <c r="BX682" s="19"/>
      <c r="BY682" s="19"/>
      <c r="BZ682" s="19"/>
      <c r="CA682" s="19"/>
      <c r="CB682" s="19"/>
      <c r="CC682" s="19"/>
      <c r="CD682" s="19"/>
      <c r="CE682" s="19"/>
      <c r="CF682" s="19"/>
      <c r="CG682" s="19"/>
      <c r="CH682" s="19"/>
      <c r="CI682" s="19"/>
      <c r="CJ682" s="19"/>
      <c r="CK682" s="19"/>
      <c r="CL682" s="19"/>
      <c r="CM682" s="19"/>
      <c r="CN682" s="19"/>
      <c r="CO682" s="19"/>
      <c r="CP682" s="19"/>
      <c r="CQ682" s="19"/>
      <c r="CR682" s="19"/>
      <c r="CS682" s="19"/>
      <c r="CT682" s="19"/>
      <c r="CU682" s="19"/>
      <c r="CV682" s="19"/>
    </row>
    <row r="683" spans="1:100">
      <c r="A683" s="19"/>
      <c r="B683" s="19"/>
      <c r="C683" s="19"/>
      <c r="D683" s="19"/>
      <c r="E683" s="19"/>
      <c r="F683" s="19"/>
      <c r="G683" s="19"/>
      <c r="H683" s="21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  <c r="CA683" s="19"/>
      <c r="CB683" s="19"/>
      <c r="CC683" s="19"/>
      <c r="CD683" s="19"/>
      <c r="CE683" s="19"/>
      <c r="CF683" s="19"/>
      <c r="CG683" s="19"/>
      <c r="CH683" s="19"/>
      <c r="CI683" s="19"/>
      <c r="CJ683" s="19"/>
      <c r="CK683" s="19"/>
      <c r="CL683" s="19"/>
      <c r="CM683" s="19"/>
      <c r="CN683" s="19"/>
      <c r="CO683" s="19"/>
      <c r="CP683" s="19"/>
      <c r="CQ683" s="19"/>
      <c r="CR683" s="19"/>
      <c r="CS683" s="19"/>
      <c r="CT683" s="19"/>
      <c r="CU683" s="19"/>
      <c r="CV683" s="19"/>
    </row>
    <row r="684" spans="1:100">
      <c r="A684" s="19"/>
      <c r="B684" s="19"/>
      <c r="C684" s="19"/>
      <c r="D684" s="19"/>
      <c r="E684" s="19"/>
      <c r="F684" s="19"/>
      <c r="G684" s="19"/>
      <c r="H684" s="21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  <c r="CA684" s="19"/>
      <c r="CB684" s="19"/>
      <c r="CC684" s="19"/>
      <c r="CD684" s="19"/>
      <c r="CE684" s="19"/>
      <c r="CF684" s="19"/>
      <c r="CG684" s="19"/>
      <c r="CH684" s="19"/>
      <c r="CI684" s="19"/>
      <c r="CJ684" s="19"/>
      <c r="CK684" s="19"/>
      <c r="CL684" s="19"/>
      <c r="CM684" s="19"/>
      <c r="CN684" s="19"/>
      <c r="CO684" s="19"/>
      <c r="CP684" s="19"/>
      <c r="CQ684" s="19"/>
      <c r="CR684" s="19"/>
      <c r="CS684" s="19"/>
      <c r="CT684" s="19"/>
      <c r="CU684" s="19"/>
      <c r="CV684" s="19"/>
    </row>
    <row r="685" spans="1:100">
      <c r="A685" s="19"/>
      <c r="B685" s="19"/>
      <c r="C685" s="19"/>
      <c r="D685" s="19"/>
      <c r="E685" s="19"/>
      <c r="F685" s="19"/>
      <c r="G685" s="19"/>
      <c r="H685" s="21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  <c r="BO685" s="19"/>
      <c r="BP685" s="19"/>
      <c r="BQ685" s="19"/>
      <c r="BR685" s="19"/>
      <c r="BS685" s="19"/>
      <c r="BT685" s="19"/>
      <c r="BU685" s="19"/>
      <c r="BV685" s="19"/>
      <c r="BW685" s="19"/>
      <c r="BX685" s="19"/>
      <c r="BY685" s="19"/>
      <c r="BZ685" s="19"/>
      <c r="CA685" s="19"/>
      <c r="CB685" s="19"/>
      <c r="CC685" s="19"/>
      <c r="CD685" s="19"/>
      <c r="CE685" s="19"/>
      <c r="CF685" s="19"/>
      <c r="CG685" s="19"/>
      <c r="CH685" s="19"/>
      <c r="CI685" s="19"/>
      <c r="CJ685" s="19"/>
      <c r="CK685" s="19"/>
      <c r="CL685" s="19"/>
      <c r="CM685" s="19"/>
      <c r="CN685" s="19"/>
      <c r="CO685" s="19"/>
      <c r="CP685" s="19"/>
      <c r="CQ685" s="19"/>
      <c r="CR685" s="19"/>
      <c r="CS685" s="19"/>
      <c r="CT685" s="19"/>
      <c r="CU685" s="19"/>
      <c r="CV685" s="19"/>
    </row>
    <row r="686" spans="1:100">
      <c r="A686" s="19"/>
      <c r="B686" s="19"/>
      <c r="C686" s="19"/>
      <c r="D686" s="19"/>
      <c r="E686" s="19"/>
      <c r="F686" s="19"/>
      <c r="G686" s="19"/>
      <c r="H686" s="21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  <c r="CA686" s="19"/>
      <c r="CB686" s="19"/>
      <c r="CC686" s="19"/>
      <c r="CD686" s="19"/>
      <c r="CE686" s="19"/>
      <c r="CF686" s="19"/>
      <c r="CG686" s="19"/>
      <c r="CH686" s="19"/>
      <c r="CI686" s="19"/>
      <c r="CJ686" s="19"/>
      <c r="CK686" s="19"/>
      <c r="CL686" s="19"/>
      <c r="CM686" s="19"/>
      <c r="CN686" s="19"/>
      <c r="CO686" s="19"/>
      <c r="CP686" s="19"/>
      <c r="CQ686" s="19"/>
      <c r="CR686" s="19"/>
      <c r="CS686" s="19"/>
      <c r="CT686" s="19"/>
      <c r="CU686" s="19"/>
      <c r="CV686" s="19"/>
    </row>
    <row r="687" spans="1:100">
      <c r="A687" s="19"/>
      <c r="B687" s="19"/>
      <c r="C687" s="19"/>
      <c r="D687" s="19"/>
      <c r="E687" s="19"/>
      <c r="F687" s="19"/>
      <c r="G687" s="19"/>
      <c r="H687" s="21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  <c r="BO687" s="19"/>
      <c r="BP687" s="19"/>
      <c r="BQ687" s="19"/>
      <c r="BR687" s="19"/>
      <c r="BS687" s="19"/>
      <c r="BT687" s="19"/>
      <c r="BU687" s="19"/>
      <c r="BV687" s="19"/>
      <c r="BW687" s="19"/>
      <c r="BX687" s="19"/>
      <c r="BY687" s="19"/>
      <c r="BZ687" s="19"/>
      <c r="CA687" s="19"/>
      <c r="CB687" s="19"/>
      <c r="CC687" s="19"/>
      <c r="CD687" s="19"/>
      <c r="CE687" s="19"/>
      <c r="CF687" s="19"/>
      <c r="CG687" s="19"/>
      <c r="CH687" s="19"/>
      <c r="CI687" s="19"/>
      <c r="CJ687" s="19"/>
      <c r="CK687" s="19"/>
      <c r="CL687" s="19"/>
      <c r="CM687" s="19"/>
      <c r="CN687" s="19"/>
      <c r="CO687" s="19"/>
      <c r="CP687" s="19"/>
      <c r="CQ687" s="19"/>
      <c r="CR687" s="19"/>
      <c r="CS687" s="19"/>
      <c r="CT687" s="19"/>
      <c r="CU687" s="19"/>
      <c r="CV687" s="19"/>
    </row>
    <row r="688" spans="1:100">
      <c r="A688" s="19"/>
      <c r="B688" s="19"/>
      <c r="C688" s="19"/>
      <c r="D688" s="19"/>
      <c r="E688" s="19"/>
      <c r="F688" s="19"/>
      <c r="G688" s="19"/>
      <c r="H688" s="21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  <c r="CA688" s="19"/>
      <c r="CB688" s="19"/>
      <c r="CC688" s="19"/>
      <c r="CD688" s="19"/>
      <c r="CE688" s="19"/>
      <c r="CF688" s="19"/>
      <c r="CG688" s="19"/>
      <c r="CH688" s="19"/>
      <c r="CI688" s="19"/>
      <c r="CJ688" s="19"/>
      <c r="CK688" s="19"/>
      <c r="CL688" s="19"/>
      <c r="CM688" s="19"/>
      <c r="CN688" s="19"/>
      <c r="CO688" s="19"/>
      <c r="CP688" s="19"/>
      <c r="CQ688" s="19"/>
      <c r="CR688" s="19"/>
      <c r="CS688" s="19"/>
      <c r="CT688" s="19"/>
      <c r="CU688" s="19"/>
      <c r="CV688" s="19"/>
    </row>
    <row r="689" spans="1:100">
      <c r="A689" s="19"/>
      <c r="B689" s="19"/>
      <c r="C689" s="19"/>
      <c r="D689" s="19"/>
      <c r="E689" s="19"/>
      <c r="F689" s="19"/>
      <c r="G689" s="19"/>
      <c r="H689" s="21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  <c r="CA689" s="19"/>
      <c r="CB689" s="19"/>
      <c r="CC689" s="19"/>
      <c r="CD689" s="19"/>
      <c r="CE689" s="19"/>
      <c r="CF689" s="19"/>
      <c r="CG689" s="19"/>
      <c r="CH689" s="19"/>
      <c r="CI689" s="19"/>
      <c r="CJ689" s="19"/>
      <c r="CK689" s="19"/>
      <c r="CL689" s="19"/>
      <c r="CM689" s="19"/>
      <c r="CN689" s="19"/>
      <c r="CO689" s="19"/>
      <c r="CP689" s="19"/>
      <c r="CQ689" s="19"/>
      <c r="CR689" s="19"/>
      <c r="CS689" s="19"/>
      <c r="CT689" s="19"/>
      <c r="CU689" s="19"/>
      <c r="CV689" s="19"/>
    </row>
    <row r="690" spans="1:100">
      <c r="A690" s="19"/>
      <c r="B690" s="19"/>
      <c r="C690" s="19"/>
      <c r="D690" s="19"/>
      <c r="E690" s="19"/>
      <c r="F690" s="19"/>
      <c r="G690" s="19"/>
      <c r="H690" s="21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R690" s="19"/>
      <c r="BS690" s="19"/>
      <c r="BT690" s="19"/>
      <c r="BU690" s="19"/>
      <c r="BV690" s="19"/>
      <c r="BW690" s="19"/>
      <c r="BX690" s="19"/>
      <c r="BY690" s="19"/>
      <c r="BZ690" s="19"/>
      <c r="CA690" s="19"/>
      <c r="CB690" s="19"/>
      <c r="CC690" s="19"/>
      <c r="CD690" s="19"/>
      <c r="CE690" s="19"/>
      <c r="CF690" s="19"/>
      <c r="CG690" s="19"/>
      <c r="CH690" s="19"/>
      <c r="CI690" s="19"/>
      <c r="CJ690" s="19"/>
      <c r="CK690" s="19"/>
      <c r="CL690" s="19"/>
      <c r="CM690" s="19"/>
      <c r="CN690" s="19"/>
      <c r="CO690" s="19"/>
      <c r="CP690" s="19"/>
      <c r="CQ690" s="19"/>
      <c r="CR690" s="19"/>
      <c r="CS690" s="19"/>
      <c r="CT690" s="19"/>
      <c r="CU690" s="19"/>
      <c r="CV690" s="19"/>
    </row>
    <row r="691" spans="1:100">
      <c r="A691" s="19"/>
      <c r="B691" s="19"/>
      <c r="C691" s="19"/>
      <c r="D691" s="19"/>
      <c r="E691" s="19"/>
      <c r="F691" s="19"/>
      <c r="G691" s="19"/>
      <c r="H691" s="21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  <c r="BO691" s="19"/>
      <c r="BP691" s="19"/>
      <c r="BQ691" s="19"/>
      <c r="BR691" s="19"/>
      <c r="BS691" s="19"/>
      <c r="BT691" s="19"/>
      <c r="BU691" s="19"/>
      <c r="BV691" s="19"/>
      <c r="BW691" s="19"/>
      <c r="BX691" s="19"/>
      <c r="BY691" s="19"/>
      <c r="BZ691" s="19"/>
      <c r="CA691" s="19"/>
      <c r="CB691" s="19"/>
      <c r="CC691" s="19"/>
      <c r="CD691" s="19"/>
      <c r="CE691" s="19"/>
      <c r="CF691" s="19"/>
      <c r="CG691" s="19"/>
      <c r="CH691" s="19"/>
      <c r="CI691" s="19"/>
      <c r="CJ691" s="19"/>
      <c r="CK691" s="19"/>
      <c r="CL691" s="19"/>
      <c r="CM691" s="19"/>
      <c r="CN691" s="19"/>
      <c r="CO691" s="19"/>
      <c r="CP691" s="19"/>
      <c r="CQ691" s="19"/>
      <c r="CR691" s="19"/>
      <c r="CS691" s="19"/>
      <c r="CT691" s="19"/>
      <c r="CU691" s="19"/>
      <c r="CV691" s="19"/>
    </row>
    <row r="692" spans="1:100">
      <c r="A692" s="19"/>
      <c r="B692" s="19"/>
      <c r="C692" s="19"/>
      <c r="D692" s="19"/>
      <c r="E692" s="19"/>
      <c r="F692" s="19"/>
      <c r="G692" s="19"/>
      <c r="H692" s="21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  <c r="BO692" s="19"/>
      <c r="BP692" s="19"/>
      <c r="BQ692" s="19"/>
      <c r="BR692" s="19"/>
      <c r="BS692" s="19"/>
      <c r="BT692" s="19"/>
      <c r="BU692" s="19"/>
      <c r="BV692" s="19"/>
      <c r="BW692" s="19"/>
      <c r="BX692" s="19"/>
      <c r="BY692" s="19"/>
      <c r="BZ692" s="19"/>
      <c r="CA692" s="19"/>
      <c r="CB692" s="19"/>
      <c r="CC692" s="19"/>
      <c r="CD692" s="19"/>
      <c r="CE692" s="19"/>
      <c r="CF692" s="19"/>
      <c r="CG692" s="19"/>
      <c r="CH692" s="19"/>
      <c r="CI692" s="19"/>
      <c r="CJ692" s="19"/>
      <c r="CK692" s="19"/>
      <c r="CL692" s="19"/>
      <c r="CM692" s="19"/>
      <c r="CN692" s="19"/>
      <c r="CO692" s="19"/>
      <c r="CP692" s="19"/>
      <c r="CQ692" s="19"/>
      <c r="CR692" s="19"/>
      <c r="CS692" s="19"/>
      <c r="CT692" s="19"/>
      <c r="CU692" s="19"/>
      <c r="CV692" s="19"/>
    </row>
    <row r="693" spans="1:100">
      <c r="A693" s="19"/>
      <c r="B693" s="19"/>
      <c r="C693" s="19"/>
      <c r="D693" s="19"/>
      <c r="E693" s="19"/>
      <c r="F693" s="19"/>
      <c r="G693" s="19"/>
      <c r="H693" s="21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  <c r="CA693" s="19"/>
      <c r="CB693" s="19"/>
      <c r="CC693" s="19"/>
      <c r="CD693" s="19"/>
      <c r="CE693" s="19"/>
      <c r="CF693" s="19"/>
      <c r="CG693" s="19"/>
      <c r="CH693" s="19"/>
      <c r="CI693" s="19"/>
      <c r="CJ693" s="19"/>
      <c r="CK693" s="19"/>
      <c r="CL693" s="19"/>
      <c r="CM693" s="19"/>
      <c r="CN693" s="19"/>
      <c r="CO693" s="19"/>
      <c r="CP693" s="19"/>
      <c r="CQ693" s="19"/>
      <c r="CR693" s="19"/>
      <c r="CS693" s="19"/>
      <c r="CT693" s="19"/>
      <c r="CU693" s="19"/>
      <c r="CV693" s="19"/>
    </row>
    <row r="694" spans="1:100">
      <c r="A694" s="19"/>
      <c r="B694" s="19"/>
      <c r="C694" s="19"/>
      <c r="D694" s="19"/>
      <c r="E694" s="19"/>
      <c r="F694" s="19"/>
      <c r="G694" s="19"/>
      <c r="H694" s="21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  <c r="CA694" s="19"/>
      <c r="CB694" s="19"/>
      <c r="CC694" s="19"/>
      <c r="CD694" s="19"/>
      <c r="CE694" s="19"/>
      <c r="CF694" s="19"/>
      <c r="CG694" s="19"/>
      <c r="CH694" s="19"/>
      <c r="CI694" s="19"/>
      <c r="CJ694" s="19"/>
      <c r="CK694" s="19"/>
      <c r="CL694" s="19"/>
      <c r="CM694" s="19"/>
      <c r="CN694" s="19"/>
      <c r="CO694" s="19"/>
      <c r="CP694" s="19"/>
      <c r="CQ694" s="19"/>
      <c r="CR694" s="19"/>
      <c r="CS694" s="19"/>
      <c r="CT694" s="19"/>
      <c r="CU694" s="19"/>
      <c r="CV694" s="19"/>
    </row>
    <row r="695" spans="1:100">
      <c r="A695" s="19"/>
      <c r="B695" s="19"/>
      <c r="C695" s="19"/>
      <c r="D695" s="19"/>
      <c r="E695" s="19"/>
      <c r="F695" s="19"/>
      <c r="G695" s="19"/>
      <c r="H695" s="21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  <c r="BY695" s="19"/>
      <c r="BZ695" s="19"/>
      <c r="CA695" s="19"/>
      <c r="CB695" s="19"/>
      <c r="CC695" s="19"/>
      <c r="CD695" s="19"/>
      <c r="CE695" s="19"/>
      <c r="CF695" s="19"/>
      <c r="CG695" s="19"/>
      <c r="CH695" s="19"/>
      <c r="CI695" s="19"/>
      <c r="CJ695" s="19"/>
      <c r="CK695" s="19"/>
      <c r="CL695" s="19"/>
      <c r="CM695" s="19"/>
      <c r="CN695" s="19"/>
      <c r="CO695" s="19"/>
      <c r="CP695" s="19"/>
      <c r="CQ695" s="19"/>
      <c r="CR695" s="19"/>
      <c r="CS695" s="19"/>
      <c r="CT695" s="19"/>
      <c r="CU695" s="19"/>
      <c r="CV695" s="19"/>
    </row>
    <row r="696" spans="1:100">
      <c r="A696" s="19"/>
      <c r="B696" s="19"/>
      <c r="C696" s="19"/>
      <c r="D696" s="19"/>
      <c r="E696" s="19"/>
      <c r="F696" s="19"/>
      <c r="G696" s="19"/>
      <c r="H696" s="21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X696" s="19"/>
      <c r="BY696" s="19"/>
      <c r="BZ696" s="19"/>
      <c r="CA696" s="19"/>
      <c r="CB696" s="19"/>
      <c r="CC696" s="19"/>
      <c r="CD696" s="19"/>
      <c r="CE696" s="19"/>
      <c r="CF696" s="19"/>
      <c r="CG696" s="19"/>
      <c r="CH696" s="19"/>
      <c r="CI696" s="19"/>
      <c r="CJ696" s="19"/>
      <c r="CK696" s="19"/>
      <c r="CL696" s="19"/>
      <c r="CM696" s="19"/>
      <c r="CN696" s="19"/>
      <c r="CO696" s="19"/>
      <c r="CP696" s="19"/>
      <c r="CQ696" s="19"/>
      <c r="CR696" s="19"/>
      <c r="CS696" s="19"/>
      <c r="CT696" s="19"/>
      <c r="CU696" s="19"/>
      <c r="CV696" s="19"/>
    </row>
    <row r="697" spans="1:100">
      <c r="A697" s="19"/>
      <c r="B697" s="19"/>
      <c r="C697" s="19"/>
      <c r="D697" s="19"/>
      <c r="E697" s="19"/>
      <c r="F697" s="19"/>
      <c r="G697" s="19"/>
      <c r="H697" s="21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  <c r="BO697" s="19"/>
      <c r="BP697" s="19"/>
      <c r="BQ697" s="19"/>
      <c r="BR697" s="19"/>
      <c r="BS697" s="19"/>
      <c r="BT697" s="19"/>
      <c r="BU697" s="19"/>
      <c r="BV697" s="19"/>
      <c r="BW697" s="19"/>
      <c r="BX697" s="19"/>
      <c r="BY697" s="19"/>
      <c r="BZ697" s="19"/>
      <c r="CA697" s="19"/>
      <c r="CB697" s="19"/>
      <c r="CC697" s="19"/>
      <c r="CD697" s="19"/>
      <c r="CE697" s="19"/>
      <c r="CF697" s="19"/>
      <c r="CG697" s="19"/>
      <c r="CH697" s="19"/>
      <c r="CI697" s="19"/>
      <c r="CJ697" s="19"/>
      <c r="CK697" s="19"/>
      <c r="CL697" s="19"/>
      <c r="CM697" s="19"/>
      <c r="CN697" s="19"/>
      <c r="CO697" s="19"/>
      <c r="CP697" s="19"/>
      <c r="CQ697" s="19"/>
      <c r="CR697" s="19"/>
      <c r="CS697" s="19"/>
      <c r="CT697" s="19"/>
      <c r="CU697" s="19"/>
      <c r="CV697" s="19"/>
    </row>
    <row r="698" spans="1:100">
      <c r="A698" s="19"/>
      <c r="B698" s="19"/>
      <c r="C698" s="19"/>
      <c r="D698" s="19"/>
      <c r="E698" s="19"/>
      <c r="F698" s="19"/>
      <c r="G698" s="19"/>
      <c r="H698" s="21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  <c r="CA698" s="19"/>
      <c r="CB698" s="19"/>
      <c r="CC698" s="19"/>
      <c r="CD698" s="19"/>
      <c r="CE698" s="19"/>
      <c r="CF698" s="19"/>
      <c r="CG698" s="19"/>
      <c r="CH698" s="19"/>
      <c r="CI698" s="19"/>
      <c r="CJ698" s="19"/>
      <c r="CK698" s="19"/>
      <c r="CL698" s="19"/>
      <c r="CM698" s="19"/>
      <c r="CN698" s="19"/>
      <c r="CO698" s="19"/>
      <c r="CP698" s="19"/>
      <c r="CQ698" s="19"/>
      <c r="CR698" s="19"/>
      <c r="CS698" s="19"/>
      <c r="CT698" s="19"/>
      <c r="CU698" s="19"/>
      <c r="CV698" s="19"/>
    </row>
    <row r="699" spans="1:100">
      <c r="A699" s="19"/>
      <c r="B699" s="19"/>
      <c r="C699" s="19"/>
      <c r="D699" s="19"/>
      <c r="E699" s="19"/>
      <c r="F699" s="19"/>
      <c r="G699" s="19"/>
      <c r="H699" s="21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  <c r="CA699" s="19"/>
      <c r="CB699" s="19"/>
      <c r="CC699" s="19"/>
      <c r="CD699" s="19"/>
      <c r="CE699" s="19"/>
      <c r="CF699" s="19"/>
      <c r="CG699" s="19"/>
      <c r="CH699" s="19"/>
      <c r="CI699" s="19"/>
      <c r="CJ699" s="19"/>
      <c r="CK699" s="19"/>
      <c r="CL699" s="19"/>
      <c r="CM699" s="19"/>
      <c r="CN699" s="19"/>
      <c r="CO699" s="19"/>
      <c r="CP699" s="19"/>
      <c r="CQ699" s="19"/>
      <c r="CR699" s="19"/>
      <c r="CS699" s="19"/>
      <c r="CT699" s="19"/>
      <c r="CU699" s="19"/>
      <c r="CV699" s="19"/>
    </row>
    <row r="700" spans="1:100">
      <c r="A700" s="19"/>
      <c r="B700" s="19"/>
      <c r="C700" s="19"/>
      <c r="D700" s="19"/>
      <c r="E700" s="19"/>
      <c r="F700" s="19"/>
      <c r="G700" s="19"/>
      <c r="H700" s="21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  <c r="BO700" s="19"/>
      <c r="BP700" s="19"/>
      <c r="BQ700" s="19"/>
      <c r="BR700" s="19"/>
      <c r="BS700" s="19"/>
      <c r="BT700" s="19"/>
      <c r="BU700" s="19"/>
      <c r="BV700" s="19"/>
      <c r="BW700" s="19"/>
      <c r="BX700" s="19"/>
      <c r="BY700" s="19"/>
      <c r="BZ700" s="19"/>
      <c r="CA700" s="19"/>
      <c r="CB700" s="19"/>
      <c r="CC700" s="19"/>
      <c r="CD700" s="19"/>
      <c r="CE700" s="19"/>
      <c r="CF700" s="19"/>
      <c r="CG700" s="19"/>
      <c r="CH700" s="19"/>
      <c r="CI700" s="19"/>
      <c r="CJ700" s="19"/>
      <c r="CK700" s="19"/>
      <c r="CL700" s="19"/>
      <c r="CM700" s="19"/>
      <c r="CN700" s="19"/>
      <c r="CO700" s="19"/>
      <c r="CP700" s="19"/>
      <c r="CQ700" s="19"/>
      <c r="CR700" s="19"/>
      <c r="CS700" s="19"/>
      <c r="CT700" s="19"/>
      <c r="CU700" s="19"/>
      <c r="CV700" s="19"/>
    </row>
    <row r="701" spans="1:100">
      <c r="A701" s="19"/>
      <c r="B701" s="19"/>
      <c r="C701" s="19"/>
      <c r="D701" s="19"/>
      <c r="E701" s="19"/>
      <c r="F701" s="19"/>
      <c r="G701" s="19"/>
      <c r="H701" s="21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  <c r="BO701" s="19"/>
      <c r="BP701" s="19"/>
      <c r="BQ701" s="19"/>
      <c r="BR701" s="19"/>
      <c r="BS701" s="19"/>
      <c r="BT701" s="19"/>
      <c r="BU701" s="19"/>
      <c r="BV701" s="19"/>
      <c r="BW701" s="19"/>
      <c r="BX701" s="19"/>
      <c r="BY701" s="19"/>
      <c r="BZ701" s="19"/>
      <c r="CA701" s="19"/>
      <c r="CB701" s="19"/>
      <c r="CC701" s="19"/>
      <c r="CD701" s="19"/>
      <c r="CE701" s="19"/>
      <c r="CF701" s="19"/>
      <c r="CG701" s="19"/>
      <c r="CH701" s="19"/>
      <c r="CI701" s="19"/>
      <c r="CJ701" s="19"/>
      <c r="CK701" s="19"/>
      <c r="CL701" s="19"/>
      <c r="CM701" s="19"/>
      <c r="CN701" s="19"/>
      <c r="CO701" s="19"/>
      <c r="CP701" s="19"/>
      <c r="CQ701" s="19"/>
      <c r="CR701" s="19"/>
      <c r="CS701" s="19"/>
      <c r="CT701" s="19"/>
      <c r="CU701" s="19"/>
      <c r="CV701" s="19"/>
    </row>
    <row r="702" spans="1:100">
      <c r="A702" s="19"/>
      <c r="B702" s="19"/>
      <c r="C702" s="19"/>
      <c r="D702" s="19"/>
      <c r="E702" s="19"/>
      <c r="F702" s="19"/>
      <c r="G702" s="19"/>
      <c r="H702" s="21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  <c r="BO702" s="19"/>
      <c r="BP702" s="19"/>
      <c r="BQ702" s="19"/>
      <c r="BR702" s="19"/>
      <c r="BS702" s="19"/>
      <c r="BT702" s="19"/>
      <c r="BU702" s="19"/>
      <c r="BV702" s="19"/>
      <c r="BW702" s="19"/>
      <c r="BX702" s="19"/>
      <c r="BY702" s="19"/>
      <c r="BZ702" s="19"/>
      <c r="CA702" s="19"/>
      <c r="CB702" s="19"/>
      <c r="CC702" s="19"/>
      <c r="CD702" s="19"/>
      <c r="CE702" s="19"/>
      <c r="CF702" s="19"/>
      <c r="CG702" s="19"/>
      <c r="CH702" s="19"/>
      <c r="CI702" s="19"/>
      <c r="CJ702" s="19"/>
      <c r="CK702" s="19"/>
      <c r="CL702" s="19"/>
      <c r="CM702" s="19"/>
      <c r="CN702" s="19"/>
      <c r="CO702" s="19"/>
      <c r="CP702" s="19"/>
      <c r="CQ702" s="19"/>
      <c r="CR702" s="19"/>
      <c r="CS702" s="19"/>
      <c r="CT702" s="19"/>
      <c r="CU702" s="19"/>
      <c r="CV702" s="19"/>
    </row>
    <row r="703" spans="1:100">
      <c r="A703" s="19"/>
      <c r="B703" s="19"/>
      <c r="C703" s="19"/>
      <c r="D703" s="19"/>
      <c r="E703" s="19"/>
      <c r="F703" s="19"/>
      <c r="G703" s="19"/>
      <c r="H703" s="21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  <c r="CA703" s="19"/>
      <c r="CB703" s="19"/>
      <c r="CC703" s="19"/>
      <c r="CD703" s="19"/>
      <c r="CE703" s="19"/>
      <c r="CF703" s="19"/>
      <c r="CG703" s="19"/>
      <c r="CH703" s="19"/>
      <c r="CI703" s="19"/>
      <c r="CJ703" s="19"/>
      <c r="CK703" s="19"/>
      <c r="CL703" s="19"/>
      <c r="CM703" s="19"/>
      <c r="CN703" s="19"/>
      <c r="CO703" s="19"/>
      <c r="CP703" s="19"/>
      <c r="CQ703" s="19"/>
      <c r="CR703" s="19"/>
      <c r="CS703" s="19"/>
      <c r="CT703" s="19"/>
      <c r="CU703" s="19"/>
      <c r="CV703" s="19"/>
    </row>
    <row r="704" spans="1:100">
      <c r="A704" s="19"/>
      <c r="B704" s="19"/>
      <c r="C704" s="19"/>
      <c r="D704" s="19"/>
      <c r="E704" s="19"/>
      <c r="F704" s="19"/>
      <c r="G704" s="19"/>
      <c r="H704" s="21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  <c r="CA704" s="19"/>
      <c r="CB704" s="19"/>
      <c r="CC704" s="19"/>
      <c r="CD704" s="19"/>
      <c r="CE704" s="19"/>
      <c r="CF704" s="19"/>
      <c r="CG704" s="19"/>
      <c r="CH704" s="19"/>
      <c r="CI704" s="19"/>
      <c r="CJ704" s="19"/>
      <c r="CK704" s="19"/>
      <c r="CL704" s="19"/>
      <c r="CM704" s="19"/>
      <c r="CN704" s="19"/>
      <c r="CO704" s="19"/>
      <c r="CP704" s="19"/>
      <c r="CQ704" s="19"/>
      <c r="CR704" s="19"/>
      <c r="CS704" s="19"/>
      <c r="CT704" s="19"/>
      <c r="CU704" s="19"/>
      <c r="CV704" s="19"/>
    </row>
    <row r="705" spans="1:100">
      <c r="A705" s="19"/>
      <c r="B705" s="19"/>
      <c r="C705" s="19"/>
      <c r="D705" s="19"/>
      <c r="E705" s="19"/>
      <c r="F705" s="19"/>
      <c r="G705" s="19"/>
      <c r="H705" s="21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R705" s="19"/>
      <c r="BS705" s="19"/>
      <c r="BT705" s="19"/>
      <c r="BU705" s="19"/>
      <c r="BV705" s="19"/>
      <c r="BW705" s="19"/>
      <c r="BX705" s="19"/>
      <c r="BY705" s="19"/>
      <c r="BZ705" s="19"/>
      <c r="CA705" s="19"/>
      <c r="CB705" s="19"/>
      <c r="CC705" s="19"/>
      <c r="CD705" s="19"/>
      <c r="CE705" s="19"/>
      <c r="CF705" s="19"/>
      <c r="CG705" s="19"/>
      <c r="CH705" s="19"/>
      <c r="CI705" s="19"/>
      <c r="CJ705" s="19"/>
      <c r="CK705" s="19"/>
      <c r="CL705" s="19"/>
      <c r="CM705" s="19"/>
      <c r="CN705" s="19"/>
      <c r="CO705" s="19"/>
      <c r="CP705" s="19"/>
      <c r="CQ705" s="19"/>
      <c r="CR705" s="19"/>
      <c r="CS705" s="19"/>
      <c r="CT705" s="19"/>
      <c r="CU705" s="19"/>
      <c r="CV705" s="19"/>
    </row>
    <row r="706" spans="1:100">
      <c r="A706" s="19"/>
      <c r="B706" s="19"/>
      <c r="C706" s="19"/>
      <c r="D706" s="19"/>
      <c r="E706" s="19"/>
      <c r="F706" s="19"/>
      <c r="G706" s="19"/>
      <c r="H706" s="21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R706" s="19"/>
      <c r="BS706" s="19"/>
      <c r="BT706" s="19"/>
      <c r="BU706" s="19"/>
      <c r="BV706" s="19"/>
      <c r="BW706" s="19"/>
      <c r="BX706" s="19"/>
      <c r="BY706" s="19"/>
      <c r="BZ706" s="19"/>
      <c r="CA706" s="19"/>
      <c r="CB706" s="19"/>
      <c r="CC706" s="19"/>
      <c r="CD706" s="19"/>
      <c r="CE706" s="19"/>
      <c r="CF706" s="19"/>
      <c r="CG706" s="19"/>
      <c r="CH706" s="19"/>
      <c r="CI706" s="19"/>
      <c r="CJ706" s="19"/>
      <c r="CK706" s="19"/>
      <c r="CL706" s="19"/>
      <c r="CM706" s="19"/>
      <c r="CN706" s="19"/>
      <c r="CO706" s="19"/>
      <c r="CP706" s="19"/>
      <c r="CQ706" s="19"/>
      <c r="CR706" s="19"/>
      <c r="CS706" s="19"/>
      <c r="CT706" s="19"/>
      <c r="CU706" s="19"/>
      <c r="CV706" s="19"/>
    </row>
    <row r="707" spans="1:100">
      <c r="A707" s="19"/>
      <c r="B707" s="19"/>
      <c r="C707" s="19"/>
      <c r="D707" s="19"/>
      <c r="E707" s="19"/>
      <c r="F707" s="19"/>
      <c r="G707" s="19"/>
      <c r="H707" s="21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  <c r="BO707" s="19"/>
      <c r="BP707" s="19"/>
      <c r="BQ707" s="19"/>
      <c r="BR707" s="19"/>
      <c r="BS707" s="19"/>
      <c r="BT707" s="19"/>
      <c r="BU707" s="19"/>
      <c r="BV707" s="19"/>
      <c r="BW707" s="19"/>
      <c r="BX707" s="19"/>
      <c r="BY707" s="19"/>
      <c r="BZ707" s="19"/>
      <c r="CA707" s="19"/>
      <c r="CB707" s="19"/>
      <c r="CC707" s="19"/>
      <c r="CD707" s="19"/>
      <c r="CE707" s="19"/>
      <c r="CF707" s="19"/>
      <c r="CG707" s="19"/>
      <c r="CH707" s="19"/>
      <c r="CI707" s="19"/>
      <c r="CJ707" s="19"/>
      <c r="CK707" s="19"/>
      <c r="CL707" s="19"/>
      <c r="CM707" s="19"/>
      <c r="CN707" s="19"/>
      <c r="CO707" s="19"/>
      <c r="CP707" s="19"/>
      <c r="CQ707" s="19"/>
      <c r="CR707" s="19"/>
      <c r="CS707" s="19"/>
      <c r="CT707" s="19"/>
      <c r="CU707" s="19"/>
      <c r="CV707" s="19"/>
    </row>
    <row r="708" spans="1:100">
      <c r="A708" s="19"/>
      <c r="B708" s="19"/>
      <c r="C708" s="19"/>
      <c r="D708" s="19"/>
      <c r="E708" s="19"/>
      <c r="F708" s="19"/>
      <c r="G708" s="19"/>
      <c r="H708" s="21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  <c r="CA708" s="19"/>
      <c r="CB708" s="19"/>
      <c r="CC708" s="19"/>
      <c r="CD708" s="19"/>
      <c r="CE708" s="19"/>
      <c r="CF708" s="19"/>
      <c r="CG708" s="19"/>
      <c r="CH708" s="19"/>
      <c r="CI708" s="19"/>
      <c r="CJ708" s="19"/>
      <c r="CK708" s="19"/>
      <c r="CL708" s="19"/>
      <c r="CM708" s="19"/>
      <c r="CN708" s="19"/>
      <c r="CO708" s="19"/>
      <c r="CP708" s="19"/>
      <c r="CQ708" s="19"/>
      <c r="CR708" s="19"/>
      <c r="CS708" s="19"/>
      <c r="CT708" s="19"/>
      <c r="CU708" s="19"/>
      <c r="CV708" s="19"/>
    </row>
    <row r="709" spans="1:100">
      <c r="A709" s="19"/>
      <c r="B709" s="19"/>
      <c r="C709" s="19"/>
      <c r="D709" s="19"/>
      <c r="E709" s="19"/>
      <c r="F709" s="19"/>
      <c r="G709" s="19"/>
      <c r="H709" s="21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  <c r="CA709" s="19"/>
      <c r="CB709" s="19"/>
      <c r="CC709" s="19"/>
      <c r="CD709" s="19"/>
      <c r="CE709" s="19"/>
      <c r="CF709" s="19"/>
      <c r="CG709" s="19"/>
      <c r="CH709" s="19"/>
      <c r="CI709" s="19"/>
      <c r="CJ709" s="19"/>
      <c r="CK709" s="19"/>
      <c r="CL709" s="19"/>
      <c r="CM709" s="19"/>
      <c r="CN709" s="19"/>
      <c r="CO709" s="19"/>
      <c r="CP709" s="19"/>
      <c r="CQ709" s="19"/>
      <c r="CR709" s="19"/>
      <c r="CS709" s="19"/>
      <c r="CT709" s="19"/>
      <c r="CU709" s="19"/>
      <c r="CV709" s="19"/>
    </row>
    <row r="710" spans="1:100">
      <c r="A710" s="19"/>
      <c r="B710" s="19"/>
      <c r="C710" s="19"/>
      <c r="D710" s="19"/>
      <c r="E710" s="19"/>
      <c r="F710" s="19"/>
      <c r="G710" s="19"/>
      <c r="H710" s="21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  <c r="BT710" s="19"/>
      <c r="BU710" s="19"/>
      <c r="BV710" s="19"/>
      <c r="BW710" s="19"/>
      <c r="BX710" s="19"/>
      <c r="BY710" s="19"/>
      <c r="BZ710" s="19"/>
      <c r="CA710" s="19"/>
      <c r="CB710" s="19"/>
      <c r="CC710" s="19"/>
      <c r="CD710" s="19"/>
      <c r="CE710" s="19"/>
      <c r="CF710" s="19"/>
      <c r="CG710" s="19"/>
      <c r="CH710" s="19"/>
      <c r="CI710" s="19"/>
      <c r="CJ710" s="19"/>
      <c r="CK710" s="19"/>
      <c r="CL710" s="19"/>
      <c r="CM710" s="19"/>
      <c r="CN710" s="19"/>
      <c r="CO710" s="19"/>
      <c r="CP710" s="19"/>
      <c r="CQ710" s="19"/>
      <c r="CR710" s="19"/>
      <c r="CS710" s="19"/>
      <c r="CT710" s="19"/>
      <c r="CU710" s="19"/>
      <c r="CV710" s="19"/>
    </row>
    <row r="711" spans="1:100">
      <c r="A711" s="19"/>
      <c r="B711" s="19"/>
      <c r="C711" s="19"/>
      <c r="D711" s="19"/>
      <c r="E711" s="19"/>
      <c r="F711" s="19"/>
      <c r="G711" s="19"/>
      <c r="H711" s="21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R711" s="19"/>
      <c r="BS711" s="19"/>
      <c r="BT711" s="19"/>
      <c r="BU711" s="19"/>
      <c r="BV711" s="19"/>
      <c r="BW711" s="19"/>
      <c r="BX711" s="19"/>
      <c r="BY711" s="19"/>
      <c r="BZ711" s="19"/>
      <c r="CA711" s="19"/>
      <c r="CB711" s="19"/>
      <c r="CC711" s="19"/>
      <c r="CD711" s="19"/>
      <c r="CE711" s="19"/>
      <c r="CF711" s="19"/>
      <c r="CG711" s="19"/>
      <c r="CH711" s="19"/>
      <c r="CI711" s="19"/>
      <c r="CJ711" s="19"/>
      <c r="CK711" s="19"/>
      <c r="CL711" s="19"/>
      <c r="CM711" s="19"/>
      <c r="CN711" s="19"/>
      <c r="CO711" s="19"/>
      <c r="CP711" s="19"/>
      <c r="CQ711" s="19"/>
      <c r="CR711" s="19"/>
      <c r="CS711" s="19"/>
      <c r="CT711" s="19"/>
      <c r="CU711" s="19"/>
      <c r="CV711" s="19"/>
    </row>
    <row r="712" spans="1:100">
      <c r="A712" s="19"/>
      <c r="B712" s="19"/>
      <c r="C712" s="19"/>
      <c r="D712" s="19"/>
      <c r="E712" s="19"/>
      <c r="F712" s="19"/>
      <c r="G712" s="19"/>
      <c r="H712" s="21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R712" s="19"/>
      <c r="BS712" s="19"/>
      <c r="BT712" s="19"/>
      <c r="BU712" s="19"/>
      <c r="BV712" s="19"/>
      <c r="BW712" s="19"/>
      <c r="BX712" s="19"/>
      <c r="BY712" s="19"/>
      <c r="BZ712" s="19"/>
      <c r="CA712" s="19"/>
      <c r="CB712" s="19"/>
      <c r="CC712" s="19"/>
      <c r="CD712" s="19"/>
      <c r="CE712" s="19"/>
      <c r="CF712" s="19"/>
      <c r="CG712" s="19"/>
      <c r="CH712" s="19"/>
      <c r="CI712" s="19"/>
      <c r="CJ712" s="19"/>
      <c r="CK712" s="19"/>
      <c r="CL712" s="19"/>
      <c r="CM712" s="19"/>
      <c r="CN712" s="19"/>
      <c r="CO712" s="19"/>
      <c r="CP712" s="19"/>
      <c r="CQ712" s="19"/>
      <c r="CR712" s="19"/>
      <c r="CS712" s="19"/>
      <c r="CT712" s="19"/>
      <c r="CU712" s="19"/>
      <c r="CV712" s="19"/>
    </row>
    <row r="713" spans="1:100">
      <c r="A713" s="19"/>
      <c r="B713" s="19"/>
      <c r="C713" s="19"/>
      <c r="D713" s="19"/>
      <c r="E713" s="19"/>
      <c r="F713" s="19"/>
      <c r="G713" s="19"/>
      <c r="H713" s="21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  <c r="CA713" s="19"/>
      <c r="CB713" s="19"/>
      <c r="CC713" s="19"/>
      <c r="CD713" s="19"/>
      <c r="CE713" s="19"/>
      <c r="CF713" s="19"/>
      <c r="CG713" s="19"/>
      <c r="CH713" s="19"/>
      <c r="CI713" s="19"/>
      <c r="CJ713" s="19"/>
      <c r="CK713" s="19"/>
      <c r="CL713" s="19"/>
      <c r="CM713" s="19"/>
      <c r="CN713" s="19"/>
      <c r="CO713" s="19"/>
      <c r="CP713" s="19"/>
      <c r="CQ713" s="19"/>
      <c r="CR713" s="19"/>
      <c r="CS713" s="19"/>
      <c r="CT713" s="19"/>
      <c r="CU713" s="19"/>
      <c r="CV713" s="19"/>
    </row>
    <row r="714" spans="1:100">
      <c r="A714" s="19"/>
      <c r="B714" s="19"/>
      <c r="C714" s="19"/>
      <c r="D714" s="19"/>
      <c r="E714" s="19"/>
      <c r="F714" s="19"/>
      <c r="G714" s="19"/>
      <c r="H714" s="21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  <c r="CA714" s="19"/>
      <c r="CB714" s="19"/>
      <c r="CC714" s="19"/>
      <c r="CD714" s="19"/>
      <c r="CE714" s="19"/>
      <c r="CF714" s="19"/>
      <c r="CG714" s="19"/>
      <c r="CH714" s="19"/>
      <c r="CI714" s="19"/>
      <c r="CJ714" s="19"/>
      <c r="CK714" s="19"/>
      <c r="CL714" s="19"/>
      <c r="CM714" s="19"/>
      <c r="CN714" s="19"/>
      <c r="CO714" s="19"/>
      <c r="CP714" s="19"/>
      <c r="CQ714" s="19"/>
      <c r="CR714" s="19"/>
      <c r="CS714" s="19"/>
      <c r="CT714" s="19"/>
      <c r="CU714" s="19"/>
      <c r="CV714" s="19"/>
    </row>
    <row r="715" spans="1:100">
      <c r="A715" s="19"/>
      <c r="B715" s="19"/>
      <c r="C715" s="19"/>
      <c r="D715" s="19"/>
      <c r="E715" s="19"/>
      <c r="F715" s="19"/>
      <c r="G715" s="19"/>
      <c r="H715" s="21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  <c r="BO715" s="19"/>
      <c r="BP715" s="19"/>
      <c r="BQ715" s="19"/>
      <c r="BR715" s="19"/>
      <c r="BS715" s="19"/>
      <c r="BT715" s="19"/>
      <c r="BU715" s="19"/>
      <c r="BV715" s="19"/>
      <c r="BW715" s="19"/>
      <c r="BX715" s="19"/>
      <c r="BY715" s="19"/>
      <c r="BZ715" s="19"/>
      <c r="CA715" s="19"/>
      <c r="CB715" s="19"/>
      <c r="CC715" s="19"/>
      <c r="CD715" s="19"/>
      <c r="CE715" s="19"/>
      <c r="CF715" s="19"/>
      <c r="CG715" s="19"/>
      <c r="CH715" s="19"/>
      <c r="CI715" s="19"/>
      <c r="CJ715" s="19"/>
      <c r="CK715" s="19"/>
      <c r="CL715" s="19"/>
      <c r="CM715" s="19"/>
      <c r="CN715" s="19"/>
      <c r="CO715" s="19"/>
      <c r="CP715" s="19"/>
      <c r="CQ715" s="19"/>
      <c r="CR715" s="19"/>
      <c r="CS715" s="19"/>
      <c r="CT715" s="19"/>
      <c r="CU715" s="19"/>
      <c r="CV715" s="19"/>
    </row>
    <row r="716" spans="1:100">
      <c r="A716" s="19"/>
      <c r="B716" s="19"/>
      <c r="C716" s="19"/>
      <c r="D716" s="19"/>
      <c r="E716" s="19"/>
      <c r="F716" s="19"/>
      <c r="G716" s="19"/>
      <c r="H716" s="21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  <c r="BO716" s="19"/>
      <c r="BP716" s="19"/>
      <c r="BQ716" s="19"/>
      <c r="BR716" s="19"/>
      <c r="BS716" s="19"/>
      <c r="BT716" s="19"/>
      <c r="BU716" s="19"/>
      <c r="BV716" s="19"/>
      <c r="BW716" s="19"/>
      <c r="BX716" s="19"/>
      <c r="BY716" s="19"/>
      <c r="BZ716" s="19"/>
      <c r="CA716" s="19"/>
      <c r="CB716" s="19"/>
      <c r="CC716" s="19"/>
      <c r="CD716" s="19"/>
      <c r="CE716" s="19"/>
      <c r="CF716" s="19"/>
      <c r="CG716" s="19"/>
      <c r="CH716" s="19"/>
      <c r="CI716" s="19"/>
      <c r="CJ716" s="19"/>
      <c r="CK716" s="19"/>
      <c r="CL716" s="19"/>
      <c r="CM716" s="19"/>
      <c r="CN716" s="19"/>
      <c r="CO716" s="19"/>
      <c r="CP716" s="19"/>
      <c r="CQ716" s="19"/>
      <c r="CR716" s="19"/>
      <c r="CS716" s="19"/>
      <c r="CT716" s="19"/>
      <c r="CU716" s="19"/>
      <c r="CV716" s="19"/>
    </row>
    <row r="717" spans="1:100">
      <c r="A717" s="19"/>
      <c r="B717" s="19"/>
      <c r="C717" s="19"/>
      <c r="D717" s="19"/>
      <c r="E717" s="19"/>
      <c r="F717" s="19"/>
      <c r="G717" s="19"/>
      <c r="H717" s="21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  <c r="BY717" s="19"/>
      <c r="BZ717" s="19"/>
      <c r="CA717" s="19"/>
      <c r="CB717" s="19"/>
      <c r="CC717" s="19"/>
      <c r="CD717" s="19"/>
      <c r="CE717" s="19"/>
      <c r="CF717" s="19"/>
      <c r="CG717" s="19"/>
      <c r="CH717" s="19"/>
      <c r="CI717" s="19"/>
      <c r="CJ717" s="19"/>
      <c r="CK717" s="19"/>
      <c r="CL717" s="19"/>
      <c r="CM717" s="19"/>
      <c r="CN717" s="19"/>
      <c r="CO717" s="19"/>
      <c r="CP717" s="19"/>
      <c r="CQ717" s="19"/>
      <c r="CR717" s="19"/>
      <c r="CS717" s="19"/>
      <c r="CT717" s="19"/>
      <c r="CU717" s="19"/>
      <c r="CV717" s="19"/>
    </row>
    <row r="718" spans="1:100">
      <c r="A718" s="19"/>
      <c r="B718" s="19"/>
      <c r="C718" s="19"/>
      <c r="D718" s="19"/>
      <c r="E718" s="19"/>
      <c r="F718" s="19"/>
      <c r="G718" s="19"/>
      <c r="H718" s="21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  <c r="CA718" s="19"/>
      <c r="CB718" s="19"/>
      <c r="CC718" s="19"/>
      <c r="CD718" s="19"/>
      <c r="CE718" s="19"/>
      <c r="CF718" s="19"/>
      <c r="CG718" s="19"/>
      <c r="CH718" s="19"/>
      <c r="CI718" s="19"/>
      <c r="CJ718" s="19"/>
      <c r="CK718" s="19"/>
      <c r="CL718" s="19"/>
      <c r="CM718" s="19"/>
      <c r="CN718" s="19"/>
      <c r="CO718" s="19"/>
      <c r="CP718" s="19"/>
      <c r="CQ718" s="19"/>
      <c r="CR718" s="19"/>
      <c r="CS718" s="19"/>
      <c r="CT718" s="19"/>
      <c r="CU718" s="19"/>
      <c r="CV718" s="19"/>
    </row>
    <row r="719" spans="1:100">
      <c r="A719" s="19"/>
      <c r="B719" s="19"/>
      <c r="C719" s="19"/>
      <c r="D719" s="19"/>
      <c r="E719" s="19"/>
      <c r="F719" s="19"/>
      <c r="G719" s="19"/>
      <c r="H719" s="21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  <c r="CA719" s="19"/>
      <c r="CB719" s="19"/>
      <c r="CC719" s="19"/>
      <c r="CD719" s="19"/>
      <c r="CE719" s="19"/>
      <c r="CF719" s="19"/>
      <c r="CG719" s="19"/>
      <c r="CH719" s="19"/>
      <c r="CI719" s="19"/>
      <c r="CJ719" s="19"/>
      <c r="CK719" s="19"/>
      <c r="CL719" s="19"/>
      <c r="CM719" s="19"/>
      <c r="CN719" s="19"/>
      <c r="CO719" s="19"/>
      <c r="CP719" s="19"/>
      <c r="CQ719" s="19"/>
      <c r="CR719" s="19"/>
      <c r="CS719" s="19"/>
      <c r="CT719" s="19"/>
      <c r="CU719" s="19"/>
      <c r="CV719" s="19"/>
    </row>
    <row r="720" spans="1:100">
      <c r="A720" s="19"/>
      <c r="B720" s="19"/>
      <c r="C720" s="19"/>
      <c r="D720" s="19"/>
      <c r="E720" s="19"/>
      <c r="F720" s="19"/>
      <c r="G720" s="19"/>
      <c r="H720" s="21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  <c r="BT720" s="19"/>
      <c r="BU720" s="19"/>
      <c r="BV720" s="19"/>
      <c r="BW720" s="19"/>
      <c r="BX720" s="19"/>
      <c r="BY720" s="19"/>
      <c r="BZ720" s="19"/>
      <c r="CA720" s="19"/>
      <c r="CB720" s="19"/>
      <c r="CC720" s="19"/>
      <c r="CD720" s="19"/>
      <c r="CE720" s="19"/>
      <c r="CF720" s="19"/>
      <c r="CG720" s="19"/>
      <c r="CH720" s="19"/>
      <c r="CI720" s="19"/>
      <c r="CJ720" s="19"/>
      <c r="CK720" s="19"/>
      <c r="CL720" s="19"/>
      <c r="CM720" s="19"/>
      <c r="CN720" s="19"/>
      <c r="CO720" s="19"/>
      <c r="CP720" s="19"/>
      <c r="CQ720" s="19"/>
      <c r="CR720" s="19"/>
      <c r="CS720" s="19"/>
      <c r="CT720" s="19"/>
      <c r="CU720" s="19"/>
      <c r="CV720" s="19"/>
    </row>
    <row r="721" spans="1:100">
      <c r="A721" s="19"/>
      <c r="B721" s="19"/>
      <c r="C721" s="19"/>
      <c r="D721" s="19"/>
      <c r="E721" s="19"/>
      <c r="F721" s="19"/>
      <c r="G721" s="19"/>
      <c r="H721" s="21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  <c r="CA721" s="19"/>
      <c r="CB721" s="19"/>
      <c r="CC721" s="19"/>
      <c r="CD721" s="19"/>
      <c r="CE721" s="19"/>
      <c r="CF721" s="19"/>
      <c r="CG721" s="19"/>
      <c r="CH721" s="19"/>
      <c r="CI721" s="19"/>
      <c r="CJ721" s="19"/>
      <c r="CK721" s="19"/>
      <c r="CL721" s="19"/>
      <c r="CM721" s="19"/>
      <c r="CN721" s="19"/>
      <c r="CO721" s="19"/>
      <c r="CP721" s="19"/>
      <c r="CQ721" s="19"/>
      <c r="CR721" s="19"/>
      <c r="CS721" s="19"/>
      <c r="CT721" s="19"/>
      <c r="CU721" s="19"/>
      <c r="CV721" s="19"/>
    </row>
    <row r="722" spans="1:100">
      <c r="A722" s="19"/>
      <c r="B722" s="19"/>
      <c r="C722" s="19"/>
      <c r="D722" s="19"/>
      <c r="E722" s="19"/>
      <c r="F722" s="19"/>
      <c r="G722" s="19"/>
      <c r="H722" s="21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R722" s="19"/>
      <c r="BS722" s="19"/>
      <c r="BT722" s="19"/>
      <c r="BU722" s="19"/>
      <c r="BV722" s="19"/>
      <c r="BW722" s="19"/>
      <c r="BX722" s="19"/>
      <c r="BY722" s="19"/>
      <c r="BZ722" s="19"/>
      <c r="CA722" s="19"/>
      <c r="CB722" s="19"/>
      <c r="CC722" s="19"/>
      <c r="CD722" s="19"/>
      <c r="CE722" s="19"/>
      <c r="CF722" s="19"/>
      <c r="CG722" s="19"/>
      <c r="CH722" s="19"/>
      <c r="CI722" s="19"/>
      <c r="CJ722" s="19"/>
      <c r="CK722" s="19"/>
      <c r="CL722" s="19"/>
      <c r="CM722" s="19"/>
      <c r="CN722" s="19"/>
      <c r="CO722" s="19"/>
      <c r="CP722" s="19"/>
      <c r="CQ722" s="19"/>
      <c r="CR722" s="19"/>
      <c r="CS722" s="19"/>
      <c r="CT722" s="19"/>
      <c r="CU722" s="19"/>
      <c r="CV722" s="19"/>
    </row>
    <row r="723" spans="1:100">
      <c r="A723" s="19"/>
      <c r="B723" s="19"/>
      <c r="C723" s="19"/>
      <c r="D723" s="19"/>
      <c r="E723" s="19"/>
      <c r="F723" s="19"/>
      <c r="G723" s="19"/>
      <c r="H723" s="21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  <c r="CA723" s="19"/>
      <c r="CB723" s="19"/>
      <c r="CC723" s="19"/>
      <c r="CD723" s="19"/>
      <c r="CE723" s="19"/>
      <c r="CF723" s="19"/>
      <c r="CG723" s="19"/>
      <c r="CH723" s="19"/>
      <c r="CI723" s="19"/>
      <c r="CJ723" s="19"/>
      <c r="CK723" s="19"/>
      <c r="CL723" s="19"/>
      <c r="CM723" s="19"/>
      <c r="CN723" s="19"/>
      <c r="CO723" s="19"/>
      <c r="CP723" s="19"/>
      <c r="CQ723" s="19"/>
      <c r="CR723" s="19"/>
      <c r="CS723" s="19"/>
      <c r="CT723" s="19"/>
      <c r="CU723" s="19"/>
      <c r="CV723" s="19"/>
    </row>
    <row r="724" spans="1:100">
      <c r="A724" s="19"/>
      <c r="B724" s="19"/>
      <c r="C724" s="19"/>
      <c r="D724" s="19"/>
      <c r="E724" s="19"/>
      <c r="F724" s="19"/>
      <c r="G724" s="19"/>
      <c r="H724" s="21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  <c r="CA724" s="19"/>
      <c r="CB724" s="19"/>
      <c r="CC724" s="19"/>
      <c r="CD724" s="19"/>
      <c r="CE724" s="19"/>
      <c r="CF724" s="19"/>
      <c r="CG724" s="19"/>
      <c r="CH724" s="19"/>
      <c r="CI724" s="19"/>
      <c r="CJ724" s="19"/>
      <c r="CK724" s="19"/>
      <c r="CL724" s="19"/>
      <c r="CM724" s="19"/>
      <c r="CN724" s="19"/>
      <c r="CO724" s="19"/>
      <c r="CP724" s="19"/>
      <c r="CQ724" s="19"/>
      <c r="CR724" s="19"/>
      <c r="CS724" s="19"/>
      <c r="CT724" s="19"/>
      <c r="CU724" s="19"/>
      <c r="CV724" s="19"/>
    </row>
    <row r="725" spans="1:100">
      <c r="A725" s="19"/>
      <c r="B725" s="19"/>
      <c r="C725" s="19"/>
      <c r="D725" s="19"/>
      <c r="E725" s="19"/>
      <c r="F725" s="19"/>
      <c r="G725" s="19"/>
      <c r="H725" s="21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  <c r="BT725" s="19"/>
      <c r="BU725" s="19"/>
      <c r="BV725" s="19"/>
      <c r="BW725" s="19"/>
      <c r="BX725" s="19"/>
      <c r="BY725" s="19"/>
      <c r="BZ725" s="19"/>
      <c r="CA725" s="19"/>
      <c r="CB725" s="19"/>
      <c r="CC725" s="19"/>
      <c r="CD725" s="19"/>
      <c r="CE725" s="19"/>
      <c r="CF725" s="19"/>
      <c r="CG725" s="19"/>
      <c r="CH725" s="19"/>
      <c r="CI725" s="19"/>
      <c r="CJ725" s="19"/>
      <c r="CK725" s="19"/>
      <c r="CL725" s="19"/>
      <c r="CM725" s="19"/>
      <c r="CN725" s="19"/>
      <c r="CO725" s="19"/>
      <c r="CP725" s="19"/>
      <c r="CQ725" s="19"/>
      <c r="CR725" s="19"/>
      <c r="CS725" s="19"/>
      <c r="CT725" s="19"/>
      <c r="CU725" s="19"/>
      <c r="CV725" s="19"/>
    </row>
    <row r="726" spans="1:100">
      <c r="A726" s="19"/>
      <c r="B726" s="19"/>
      <c r="C726" s="19"/>
      <c r="D726" s="19"/>
      <c r="E726" s="19"/>
      <c r="F726" s="19"/>
      <c r="G726" s="19"/>
      <c r="H726" s="21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R726" s="19"/>
      <c r="BS726" s="19"/>
      <c r="BT726" s="19"/>
      <c r="BU726" s="19"/>
      <c r="BV726" s="19"/>
      <c r="BW726" s="19"/>
      <c r="BX726" s="19"/>
      <c r="BY726" s="19"/>
      <c r="BZ726" s="19"/>
      <c r="CA726" s="19"/>
      <c r="CB726" s="19"/>
      <c r="CC726" s="19"/>
      <c r="CD726" s="19"/>
      <c r="CE726" s="19"/>
      <c r="CF726" s="19"/>
      <c r="CG726" s="19"/>
      <c r="CH726" s="19"/>
      <c r="CI726" s="19"/>
      <c r="CJ726" s="19"/>
      <c r="CK726" s="19"/>
      <c r="CL726" s="19"/>
      <c r="CM726" s="19"/>
      <c r="CN726" s="19"/>
      <c r="CO726" s="19"/>
      <c r="CP726" s="19"/>
      <c r="CQ726" s="19"/>
      <c r="CR726" s="19"/>
      <c r="CS726" s="19"/>
      <c r="CT726" s="19"/>
      <c r="CU726" s="19"/>
      <c r="CV726" s="19"/>
    </row>
    <row r="727" spans="1:100">
      <c r="A727" s="19"/>
      <c r="B727" s="19"/>
      <c r="C727" s="19"/>
      <c r="D727" s="19"/>
      <c r="E727" s="19"/>
      <c r="F727" s="19"/>
      <c r="G727" s="19"/>
      <c r="H727" s="21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  <c r="BO727" s="19"/>
      <c r="BP727" s="19"/>
      <c r="BQ727" s="19"/>
      <c r="BR727" s="19"/>
      <c r="BS727" s="19"/>
      <c r="BT727" s="19"/>
      <c r="BU727" s="19"/>
      <c r="BV727" s="19"/>
      <c r="BW727" s="19"/>
      <c r="BX727" s="19"/>
      <c r="BY727" s="19"/>
      <c r="BZ727" s="19"/>
      <c r="CA727" s="19"/>
      <c r="CB727" s="19"/>
      <c r="CC727" s="19"/>
      <c r="CD727" s="19"/>
      <c r="CE727" s="19"/>
      <c r="CF727" s="19"/>
      <c r="CG727" s="19"/>
      <c r="CH727" s="19"/>
      <c r="CI727" s="19"/>
      <c r="CJ727" s="19"/>
      <c r="CK727" s="19"/>
      <c r="CL727" s="19"/>
      <c r="CM727" s="19"/>
      <c r="CN727" s="19"/>
      <c r="CO727" s="19"/>
      <c r="CP727" s="19"/>
      <c r="CQ727" s="19"/>
      <c r="CR727" s="19"/>
      <c r="CS727" s="19"/>
      <c r="CT727" s="19"/>
      <c r="CU727" s="19"/>
      <c r="CV727" s="19"/>
    </row>
    <row r="728" spans="1:100">
      <c r="A728" s="19"/>
      <c r="B728" s="19"/>
      <c r="C728" s="19"/>
      <c r="D728" s="19"/>
      <c r="E728" s="19"/>
      <c r="F728" s="19"/>
      <c r="G728" s="19"/>
      <c r="H728" s="21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  <c r="CA728" s="19"/>
      <c r="CB728" s="19"/>
      <c r="CC728" s="19"/>
      <c r="CD728" s="19"/>
      <c r="CE728" s="19"/>
      <c r="CF728" s="19"/>
      <c r="CG728" s="19"/>
      <c r="CH728" s="19"/>
      <c r="CI728" s="19"/>
      <c r="CJ728" s="19"/>
      <c r="CK728" s="19"/>
      <c r="CL728" s="19"/>
      <c r="CM728" s="19"/>
      <c r="CN728" s="19"/>
      <c r="CO728" s="19"/>
      <c r="CP728" s="19"/>
      <c r="CQ728" s="19"/>
      <c r="CR728" s="19"/>
      <c r="CS728" s="19"/>
      <c r="CT728" s="19"/>
      <c r="CU728" s="19"/>
      <c r="CV728" s="19"/>
    </row>
    <row r="729" spans="1:100">
      <c r="A729" s="19"/>
      <c r="B729" s="19"/>
      <c r="C729" s="19"/>
      <c r="D729" s="19"/>
      <c r="E729" s="19"/>
      <c r="F729" s="19"/>
      <c r="G729" s="19"/>
      <c r="H729" s="21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  <c r="CA729" s="19"/>
      <c r="CB729" s="19"/>
      <c r="CC729" s="19"/>
      <c r="CD729" s="19"/>
      <c r="CE729" s="19"/>
      <c r="CF729" s="19"/>
      <c r="CG729" s="19"/>
      <c r="CH729" s="19"/>
      <c r="CI729" s="19"/>
      <c r="CJ729" s="19"/>
      <c r="CK729" s="19"/>
      <c r="CL729" s="19"/>
      <c r="CM729" s="19"/>
      <c r="CN729" s="19"/>
      <c r="CO729" s="19"/>
      <c r="CP729" s="19"/>
      <c r="CQ729" s="19"/>
      <c r="CR729" s="19"/>
      <c r="CS729" s="19"/>
      <c r="CT729" s="19"/>
      <c r="CU729" s="19"/>
      <c r="CV729" s="19"/>
    </row>
    <row r="730" spans="1:100">
      <c r="A730" s="19"/>
      <c r="B730" s="19"/>
      <c r="C730" s="19"/>
      <c r="D730" s="19"/>
      <c r="E730" s="19"/>
      <c r="F730" s="19"/>
      <c r="G730" s="19"/>
      <c r="H730" s="21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  <c r="BO730" s="19"/>
      <c r="BP730" s="19"/>
      <c r="BQ730" s="19"/>
      <c r="BR730" s="19"/>
      <c r="BS730" s="19"/>
      <c r="BT730" s="19"/>
      <c r="BU730" s="19"/>
      <c r="BV730" s="19"/>
      <c r="BW730" s="19"/>
      <c r="BX730" s="19"/>
      <c r="BY730" s="19"/>
      <c r="BZ730" s="19"/>
      <c r="CA730" s="19"/>
      <c r="CB730" s="19"/>
      <c r="CC730" s="19"/>
      <c r="CD730" s="19"/>
      <c r="CE730" s="19"/>
      <c r="CF730" s="19"/>
      <c r="CG730" s="19"/>
      <c r="CH730" s="19"/>
      <c r="CI730" s="19"/>
      <c r="CJ730" s="19"/>
      <c r="CK730" s="19"/>
      <c r="CL730" s="19"/>
      <c r="CM730" s="19"/>
      <c r="CN730" s="19"/>
      <c r="CO730" s="19"/>
      <c r="CP730" s="19"/>
      <c r="CQ730" s="19"/>
      <c r="CR730" s="19"/>
      <c r="CS730" s="19"/>
      <c r="CT730" s="19"/>
      <c r="CU730" s="19"/>
      <c r="CV730" s="19"/>
    </row>
    <row r="731" spans="1:100">
      <c r="A731" s="19"/>
      <c r="B731" s="19"/>
      <c r="C731" s="19"/>
      <c r="D731" s="19"/>
      <c r="E731" s="19"/>
      <c r="F731" s="19"/>
      <c r="G731" s="19"/>
      <c r="H731" s="21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  <c r="CA731" s="19"/>
      <c r="CB731" s="19"/>
      <c r="CC731" s="19"/>
      <c r="CD731" s="19"/>
      <c r="CE731" s="19"/>
      <c r="CF731" s="19"/>
      <c r="CG731" s="19"/>
      <c r="CH731" s="19"/>
      <c r="CI731" s="19"/>
      <c r="CJ731" s="19"/>
      <c r="CK731" s="19"/>
      <c r="CL731" s="19"/>
      <c r="CM731" s="19"/>
      <c r="CN731" s="19"/>
      <c r="CO731" s="19"/>
      <c r="CP731" s="19"/>
      <c r="CQ731" s="19"/>
      <c r="CR731" s="19"/>
      <c r="CS731" s="19"/>
      <c r="CT731" s="19"/>
      <c r="CU731" s="19"/>
      <c r="CV731" s="19"/>
    </row>
    <row r="732" spans="1:100">
      <c r="A732" s="19"/>
      <c r="B732" s="19"/>
      <c r="C732" s="19"/>
      <c r="D732" s="19"/>
      <c r="E732" s="19"/>
      <c r="F732" s="19"/>
      <c r="G732" s="19"/>
      <c r="H732" s="21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R732" s="19"/>
      <c r="BS732" s="19"/>
      <c r="BT732" s="19"/>
      <c r="BU732" s="19"/>
      <c r="BV732" s="19"/>
      <c r="BW732" s="19"/>
      <c r="BX732" s="19"/>
      <c r="BY732" s="19"/>
      <c r="BZ732" s="19"/>
      <c r="CA732" s="19"/>
      <c r="CB732" s="19"/>
      <c r="CC732" s="19"/>
      <c r="CD732" s="19"/>
      <c r="CE732" s="19"/>
      <c r="CF732" s="19"/>
      <c r="CG732" s="19"/>
      <c r="CH732" s="19"/>
      <c r="CI732" s="19"/>
      <c r="CJ732" s="19"/>
      <c r="CK732" s="19"/>
      <c r="CL732" s="19"/>
      <c r="CM732" s="19"/>
      <c r="CN732" s="19"/>
      <c r="CO732" s="19"/>
      <c r="CP732" s="19"/>
      <c r="CQ732" s="19"/>
      <c r="CR732" s="19"/>
      <c r="CS732" s="19"/>
      <c r="CT732" s="19"/>
      <c r="CU732" s="19"/>
      <c r="CV732" s="19"/>
    </row>
    <row r="733" spans="1:100">
      <c r="A733" s="19"/>
      <c r="B733" s="19"/>
      <c r="C733" s="19"/>
      <c r="D733" s="19"/>
      <c r="E733" s="19"/>
      <c r="F733" s="19"/>
      <c r="G733" s="19"/>
      <c r="H733" s="21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  <c r="CA733" s="19"/>
      <c r="CB733" s="19"/>
      <c r="CC733" s="19"/>
      <c r="CD733" s="19"/>
      <c r="CE733" s="19"/>
      <c r="CF733" s="19"/>
      <c r="CG733" s="19"/>
      <c r="CH733" s="19"/>
      <c r="CI733" s="19"/>
      <c r="CJ733" s="19"/>
      <c r="CK733" s="19"/>
      <c r="CL733" s="19"/>
      <c r="CM733" s="19"/>
      <c r="CN733" s="19"/>
      <c r="CO733" s="19"/>
      <c r="CP733" s="19"/>
      <c r="CQ733" s="19"/>
      <c r="CR733" s="19"/>
      <c r="CS733" s="19"/>
      <c r="CT733" s="19"/>
      <c r="CU733" s="19"/>
      <c r="CV733" s="19"/>
    </row>
    <row r="734" spans="1:100">
      <c r="A734" s="19"/>
      <c r="B734" s="19"/>
      <c r="C734" s="19"/>
      <c r="D734" s="19"/>
      <c r="E734" s="19"/>
      <c r="F734" s="19"/>
      <c r="G734" s="19"/>
      <c r="H734" s="21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  <c r="CA734" s="19"/>
      <c r="CB734" s="19"/>
      <c r="CC734" s="19"/>
      <c r="CD734" s="19"/>
      <c r="CE734" s="19"/>
      <c r="CF734" s="19"/>
      <c r="CG734" s="19"/>
      <c r="CH734" s="19"/>
      <c r="CI734" s="19"/>
      <c r="CJ734" s="19"/>
      <c r="CK734" s="19"/>
      <c r="CL734" s="19"/>
      <c r="CM734" s="19"/>
      <c r="CN734" s="19"/>
      <c r="CO734" s="19"/>
      <c r="CP734" s="19"/>
      <c r="CQ734" s="19"/>
      <c r="CR734" s="19"/>
      <c r="CS734" s="19"/>
      <c r="CT734" s="19"/>
      <c r="CU734" s="19"/>
      <c r="CV734" s="19"/>
    </row>
    <row r="735" spans="1:100">
      <c r="A735" s="19"/>
      <c r="B735" s="19"/>
      <c r="C735" s="19"/>
      <c r="D735" s="19"/>
      <c r="E735" s="19"/>
      <c r="F735" s="19"/>
      <c r="G735" s="19"/>
      <c r="H735" s="21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R735" s="19"/>
      <c r="BS735" s="19"/>
      <c r="BT735" s="19"/>
      <c r="BU735" s="19"/>
      <c r="BV735" s="19"/>
      <c r="BW735" s="19"/>
      <c r="BX735" s="19"/>
      <c r="BY735" s="19"/>
      <c r="BZ735" s="19"/>
      <c r="CA735" s="19"/>
      <c r="CB735" s="19"/>
      <c r="CC735" s="19"/>
      <c r="CD735" s="19"/>
      <c r="CE735" s="19"/>
      <c r="CF735" s="19"/>
      <c r="CG735" s="19"/>
      <c r="CH735" s="19"/>
      <c r="CI735" s="19"/>
      <c r="CJ735" s="19"/>
      <c r="CK735" s="19"/>
      <c r="CL735" s="19"/>
      <c r="CM735" s="19"/>
      <c r="CN735" s="19"/>
      <c r="CO735" s="19"/>
      <c r="CP735" s="19"/>
      <c r="CQ735" s="19"/>
      <c r="CR735" s="19"/>
      <c r="CS735" s="19"/>
      <c r="CT735" s="19"/>
      <c r="CU735" s="19"/>
      <c r="CV735" s="19"/>
    </row>
    <row r="736" spans="1:100">
      <c r="A736" s="19"/>
      <c r="B736" s="19"/>
      <c r="C736" s="19"/>
      <c r="D736" s="19"/>
      <c r="E736" s="19"/>
      <c r="F736" s="19"/>
      <c r="G736" s="19"/>
      <c r="H736" s="21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  <c r="BO736" s="19"/>
      <c r="BP736" s="19"/>
      <c r="BQ736" s="19"/>
      <c r="BR736" s="19"/>
      <c r="BS736" s="19"/>
      <c r="BT736" s="19"/>
      <c r="BU736" s="19"/>
      <c r="BV736" s="19"/>
      <c r="BW736" s="19"/>
      <c r="BX736" s="19"/>
      <c r="BY736" s="19"/>
      <c r="BZ736" s="19"/>
      <c r="CA736" s="19"/>
      <c r="CB736" s="19"/>
      <c r="CC736" s="19"/>
      <c r="CD736" s="19"/>
      <c r="CE736" s="19"/>
      <c r="CF736" s="19"/>
      <c r="CG736" s="19"/>
      <c r="CH736" s="19"/>
      <c r="CI736" s="19"/>
      <c r="CJ736" s="19"/>
      <c r="CK736" s="19"/>
      <c r="CL736" s="19"/>
      <c r="CM736" s="19"/>
      <c r="CN736" s="19"/>
      <c r="CO736" s="19"/>
      <c r="CP736" s="19"/>
      <c r="CQ736" s="19"/>
      <c r="CR736" s="19"/>
      <c r="CS736" s="19"/>
      <c r="CT736" s="19"/>
      <c r="CU736" s="19"/>
      <c r="CV736" s="19"/>
    </row>
    <row r="737" spans="1:100">
      <c r="A737" s="19"/>
      <c r="B737" s="19"/>
      <c r="C737" s="19"/>
      <c r="D737" s="19"/>
      <c r="E737" s="19"/>
      <c r="F737" s="19"/>
      <c r="G737" s="19"/>
      <c r="H737" s="21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R737" s="19"/>
      <c r="BS737" s="19"/>
      <c r="BT737" s="19"/>
      <c r="BU737" s="19"/>
      <c r="BV737" s="19"/>
      <c r="BW737" s="19"/>
      <c r="BX737" s="19"/>
      <c r="BY737" s="19"/>
      <c r="BZ737" s="19"/>
      <c r="CA737" s="19"/>
      <c r="CB737" s="19"/>
      <c r="CC737" s="19"/>
      <c r="CD737" s="19"/>
      <c r="CE737" s="19"/>
      <c r="CF737" s="19"/>
      <c r="CG737" s="19"/>
      <c r="CH737" s="19"/>
      <c r="CI737" s="19"/>
      <c r="CJ737" s="19"/>
      <c r="CK737" s="19"/>
      <c r="CL737" s="19"/>
      <c r="CM737" s="19"/>
      <c r="CN737" s="19"/>
      <c r="CO737" s="19"/>
      <c r="CP737" s="19"/>
      <c r="CQ737" s="19"/>
      <c r="CR737" s="19"/>
      <c r="CS737" s="19"/>
      <c r="CT737" s="19"/>
      <c r="CU737" s="19"/>
      <c r="CV737" s="19"/>
    </row>
    <row r="738" spans="1:100">
      <c r="A738" s="19"/>
      <c r="B738" s="19"/>
      <c r="C738" s="19"/>
      <c r="D738" s="19"/>
      <c r="E738" s="19"/>
      <c r="F738" s="19"/>
      <c r="G738" s="19"/>
      <c r="H738" s="21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  <c r="CA738" s="19"/>
      <c r="CB738" s="19"/>
      <c r="CC738" s="19"/>
      <c r="CD738" s="19"/>
      <c r="CE738" s="19"/>
      <c r="CF738" s="19"/>
      <c r="CG738" s="19"/>
      <c r="CH738" s="19"/>
      <c r="CI738" s="19"/>
      <c r="CJ738" s="19"/>
      <c r="CK738" s="19"/>
      <c r="CL738" s="19"/>
      <c r="CM738" s="19"/>
      <c r="CN738" s="19"/>
      <c r="CO738" s="19"/>
      <c r="CP738" s="19"/>
      <c r="CQ738" s="19"/>
      <c r="CR738" s="19"/>
      <c r="CS738" s="19"/>
      <c r="CT738" s="19"/>
      <c r="CU738" s="19"/>
      <c r="CV738" s="19"/>
    </row>
    <row r="739" spans="1:100">
      <c r="A739" s="19"/>
      <c r="B739" s="19"/>
      <c r="C739" s="19"/>
      <c r="D739" s="19"/>
      <c r="E739" s="19"/>
      <c r="F739" s="19"/>
      <c r="G739" s="19"/>
      <c r="H739" s="21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  <c r="CA739" s="19"/>
      <c r="CB739" s="19"/>
      <c r="CC739" s="19"/>
      <c r="CD739" s="19"/>
      <c r="CE739" s="19"/>
      <c r="CF739" s="19"/>
      <c r="CG739" s="19"/>
      <c r="CH739" s="19"/>
      <c r="CI739" s="19"/>
      <c r="CJ739" s="19"/>
      <c r="CK739" s="19"/>
      <c r="CL739" s="19"/>
      <c r="CM739" s="19"/>
      <c r="CN739" s="19"/>
      <c r="CO739" s="19"/>
      <c r="CP739" s="19"/>
      <c r="CQ739" s="19"/>
      <c r="CR739" s="19"/>
      <c r="CS739" s="19"/>
      <c r="CT739" s="19"/>
      <c r="CU739" s="19"/>
      <c r="CV739" s="19"/>
    </row>
    <row r="740" spans="1:100">
      <c r="A740" s="19"/>
      <c r="B740" s="19"/>
      <c r="C740" s="19"/>
      <c r="D740" s="19"/>
      <c r="E740" s="19"/>
      <c r="F740" s="19"/>
      <c r="G740" s="19"/>
      <c r="H740" s="21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  <c r="BO740" s="19"/>
      <c r="BP740" s="19"/>
      <c r="BQ740" s="19"/>
      <c r="BR740" s="19"/>
      <c r="BS740" s="19"/>
      <c r="BT740" s="19"/>
      <c r="BU740" s="19"/>
      <c r="BV740" s="19"/>
      <c r="BW740" s="19"/>
      <c r="BX740" s="19"/>
      <c r="BY740" s="19"/>
      <c r="BZ740" s="19"/>
      <c r="CA740" s="19"/>
      <c r="CB740" s="19"/>
      <c r="CC740" s="19"/>
      <c r="CD740" s="19"/>
      <c r="CE740" s="19"/>
      <c r="CF740" s="19"/>
      <c r="CG740" s="19"/>
      <c r="CH740" s="19"/>
      <c r="CI740" s="19"/>
      <c r="CJ740" s="19"/>
      <c r="CK740" s="19"/>
      <c r="CL740" s="19"/>
      <c r="CM740" s="19"/>
      <c r="CN740" s="19"/>
      <c r="CO740" s="19"/>
      <c r="CP740" s="19"/>
      <c r="CQ740" s="19"/>
      <c r="CR740" s="19"/>
      <c r="CS740" s="19"/>
      <c r="CT740" s="19"/>
      <c r="CU740" s="19"/>
      <c r="CV740" s="19"/>
    </row>
    <row r="741" spans="1:100">
      <c r="A741" s="19"/>
      <c r="B741" s="19"/>
      <c r="C741" s="19"/>
      <c r="D741" s="19"/>
      <c r="E741" s="19"/>
      <c r="F741" s="19"/>
      <c r="G741" s="19"/>
      <c r="H741" s="21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  <c r="BO741" s="19"/>
      <c r="BP741" s="19"/>
      <c r="BQ741" s="19"/>
      <c r="BR741" s="19"/>
      <c r="BS741" s="19"/>
      <c r="BT741" s="19"/>
      <c r="BU741" s="19"/>
      <c r="BV741" s="19"/>
      <c r="BW741" s="19"/>
      <c r="BX741" s="19"/>
      <c r="BY741" s="19"/>
      <c r="BZ741" s="19"/>
      <c r="CA741" s="19"/>
      <c r="CB741" s="19"/>
      <c r="CC741" s="19"/>
      <c r="CD741" s="19"/>
      <c r="CE741" s="19"/>
      <c r="CF741" s="19"/>
      <c r="CG741" s="19"/>
      <c r="CH741" s="19"/>
      <c r="CI741" s="19"/>
      <c r="CJ741" s="19"/>
      <c r="CK741" s="19"/>
      <c r="CL741" s="19"/>
      <c r="CM741" s="19"/>
      <c r="CN741" s="19"/>
      <c r="CO741" s="19"/>
      <c r="CP741" s="19"/>
      <c r="CQ741" s="19"/>
      <c r="CR741" s="19"/>
      <c r="CS741" s="19"/>
      <c r="CT741" s="19"/>
      <c r="CU741" s="19"/>
      <c r="CV741" s="19"/>
    </row>
    <row r="742" spans="1:100">
      <c r="A742" s="19"/>
      <c r="B742" s="19"/>
      <c r="C742" s="19"/>
      <c r="D742" s="19"/>
      <c r="E742" s="19"/>
      <c r="F742" s="19"/>
      <c r="G742" s="19"/>
      <c r="H742" s="21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  <c r="BO742" s="19"/>
      <c r="BP742" s="19"/>
      <c r="BQ742" s="19"/>
      <c r="BR742" s="19"/>
      <c r="BS742" s="19"/>
      <c r="BT742" s="19"/>
      <c r="BU742" s="19"/>
      <c r="BV742" s="19"/>
      <c r="BW742" s="19"/>
      <c r="BX742" s="19"/>
      <c r="BY742" s="19"/>
      <c r="BZ742" s="19"/>
      <c r="CA742" s="19"/>
      <c r="CB742" s="19"/>
      <c r="CC742" s="19"/>
      <c r="CD742" s="19"/>
      <c r="CE742" s="19"/>
      <c r="CF742" s="19"/>
      <c r="CG742" s="19"/>
      <c r="CH742" s="19"/>
      <c r="CI742" s="19"/>
      <c r="CJ742" s="19"/>
      <c r="CK742" s="19"/>
      <c r="CL742" s="19"/>
      <c r="CM742" s="19"/>
      <c r="CN742" s="19"/>
      <c r="CO742" s="19"/>
      <c r="CP742" s="19"/>
      <c r="CQ742" s="19"/>
      <c r="CR742" s="19"/>
      <c r="CS742" s="19"/>
      <c r="CT742" s="19"/>
      <c r="CU742" s="19"/>
      <c r="CV742" s="19"/>
    </row>
    <row r="743" spans="1:100">
      <c r="A743" s="19"/>
      <c r="B743" s="19"/>
      <c r="C743" s="19"/>
      <c r="D743" s="19"/>
      <c r="E743" s="19"/>
      <c r="F743" s="19"/>
      <c r="G743" s="19"/>
      <c r="H743" s="21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  <c r="CA743" s="19"/>
      <c r="CB743" s="19"/>
      <c r="CC743" s="19"/>
      <c r="CD743" s="19"/>
      <c r="CE743" s="19"/>
      <c r="CF743" s="19"/>
      <c r="CG743" s="19"/>
      <c r="CH743" s="19"/>
      <c r="CI743" s="19"/>
      <c r="CJ743" s="19"/>
      <c r="CK743" s="19"/>
      <c r="CL743" s="19"/>
      <c r="CM743" s="19"/>
      <c r="CN743" s="19"/>
      <c r="CO743" s="19"/>
      <c r="CP743" s="19"/>
      <c r="CQ743" s="19"/>
      <c r="CR743" s="19"/>
      <c r="CS743" s="19"/>
      <c r="CT743" s="19"/>
      <c r="CU743" s="19"/>
      <c r="CV743" s="19"/>
    </row>
    <row r="744" spans="1:100">
      <c r="A744" s="19"/>
      <c r="B744" s="19"/>
      <c r="C744" s="19"/>
      <c r="D744" s="19"/>
      <c r="E744" s="19"/>
      <c r="F744" s="19"/>
      <c r="G744" s="19"/>
      <c r="H744" s="21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  <c r="CA744" s="19"/>
      <c r="CB744" s="19"/>
      <c r="CC744" s="19"/>
      <c r="CD744" s="19"/>
      <c r="CE744" s="19"/>
      <c r="CF744" s="19"/>
      <c r="CG744" s="19"/>
      <c r="CH744" s="19"/>
      <c r="CI744" s="19"/>
      <c r="CJ744" s="19"/>
      <c r="CK744" s="19"/>
      <c r="CL744" s="19"/>
      <c r="CM744" s="19"/>
      <c r="CN744" s="19"/>
      <c r="CO744" s="19"/>
      <c r="CP744" s="19"/>
      <c r="CQ744" s="19"/>
      <c r="CR744" s="19"/>
      <c r="CS744" s="19"/>
      <c r="CT744" s="19"/>
      <c r="CU744" s="19"/>
      <c r="CV744" s="19"/>
    </row>
    <row r="745" spans="1:100">
      <c r="A745" s="19"/>
      <c r="B745" s="19"/>
      <c r="C745" s="19"/>
      <c r="D745" s="19"/>
      <c r="E745" s="19"/>
      <c r="F745" s="19"/>
      <c r="G745" s="19"/>
      <c r="H745" s="21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9"/>
      <c r="BB745" s="19"/>
      <c r="BC745" s="19"/>
      <c r="BD745" s="19"/>
      <c r="BE745" s="19"/>
      <c r="BF745" s="19"/>
      <c r="BG745" s="19"/>
      <c r="BH745" s="19"/>
      <c r="BI745" s="19"/>
      <c r="BJ745" s="19"/>
      <c r="BK745" s="19"/>
      <c r="BL745" s="19"/>
      <c r="BM745" s="19"/>
      <c r="BN745" s="19"/>
      <c r="BO745" s="19"/>
      <c r="BP745" s="19"/>
      <c r="BQ745" s="19"/>
      <c r="BR745" s="19"/>
      <c r="BS745" s="19"/>
      <c r="BT745" s="19"/>
      <c r="BU745" s="19"/>
      <c r="BV745" s="19"/>
      <c r="BW745" s="19"/>
      <c r="BX745" s="19"/>
      <c r="BY745" s="19"/>
      <c r="BZ745" s="19"/>
      <c r="CA745" s="19"/>
      <c r="CB745" s="19"/>
      <c r="CC745" s="19"/>
      <c r="CD745" s="19"/>
      <c r="CE745" s="19"/>
      <c r="CF745" s="19"/>
      <c r="CG745" s="19"/>
      <c r="CH745" s="19"/>
      <c r="CI745" s="19"/>
      <c r="CJ745" s="19"/>
      <c r="CK745" s="19"/>
      <c r="CL745" s="19"/>
      <c r="CM745" s="19"/>
      <c r="CN745" s="19"/>
      <c r="CO745" s="19"/>
      <c r="CP745" s="19"/>
      <c r="CQ745" s="19"/>
      <c r="CR745" s="19"/>
      <c r="CS745" s="19"/>
      <c r="CT745" s="19"/>
      <c r="CU745" s="19"/>
      <c r="CV745" s="19"/>
    </row>
    <row r="746" spans="1:100">
      <c r="A746" s="19"/>
      <c r="B746" s="19"/>
      <c r="C746" s="19"/>
      <c r="D746" s="19"/>
      <c r="E746" s="19"/>
      <c r="F746" s="19"/>
      <c r="G746" s="19"/>
      <c r="H746" s="21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19"/>
      <c r="BB746" s="19"/>
      <c r="BC746" s="19"/>
      <c r="BD746" s="19"/>
      <c r="BE746" s="19"/>
      <c r="BF746" s="19"/>
      <c r="BG746" s="19"/>
      <c r="BH746" s="19"/>
      <c r="BI746" s="19"/>
      <c r="BJ746" s="19"/>
      <c r="BK746" s="19"/>
      <c r="BL746" s="19"/>
      <c r="BM746" s="19"/>
      <c r="BN746" s="19"/>
      <c r="BO746" s="19"/>
      <c r="BP746" s="19"/>
      <c r="BQ746" s="19"/>
      <c r="BR746" s="19"/>
      <c r="BS746" s="19"/>
      <c r="BT746" s="19"/>
      <c r="BU746" s="19"/>
      <c r="BV746" s="19"/>
      <c r="BW746" s="19"/>
      <c r="BX746" s="19"/>
      <c r="BY746" s="19"/>
      <c r="BZ746" s="19"/>
      <c r="CA746" s="19"/>
      <c r="CB746" s="19"/>
      <c r="CC746" s="19"/>
      <c r="CD746" s="19"/>
      <c r="CE746" s="19"/>
      <c r="CF746" s="19"/>
      <c r="CG746" s="19"/>
      <c r="CH746" s="19"/>
      <c r="CI746" s="19"/>
      <c r="CJ746" s="19"/>
      <c r="CK746" s="19"/>
      <c r="CL746" s="19"/>
      <c r="CM746" s="19"/>
      <c r="CN746" s="19"/>
      <c r="CO746" s="19"/>
      <c r="CP746" s="19"/>
      <c r="CQ746" s="19"/>
      <c r="CR746" s="19"/>
      <c r="CS746" s="19"/>
      <c r="CT746" s="19"/>
      <c r="CU746" s="19"/>
      <c r="CV746" s="19"/>
    </row>
    <row r="747" spans="1:100">
      <c r="A747" s="19"/>
      <c r="B747" s="19"/>
      <c r="C747" s="19"/>
      <c r="D747" s="19"/>
      <c r="E747" s="19"/>
      <c r="F747" s="19"/>
      <c r="G747" s="19"/>
      <c r="H747" s="21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19"/>
      <c r="BL747" s="19"/>
      <c r="BM747" s="19"/>
      <c r="BN747" s="19"/>
      <c r="BO747" s="19"/>
      <c r="BP747" s="19"/>
      <c r="BQ747" s="19"/>
      <c r="BR747" s="19"/>
      <c r="BS747" s="19"/>
      <c r="BT747" s="19"/>
      <c r="BU747" s="19"/>
      <c r="BV747" s="19"/>
      <c r="BW747" s="19"/>
      <c r="BX747" s="19"/>
      <c r="BY747" s="19"/>
      <c r="BZ747" s="19"/>
      <c r="CA747" s="19"/>
      <c r="CB747" s="19"/>
      <c r="CC747" s="19"/>
      <c r="CD747" s="19"/>
      <c r="CE747" s="19"/>
      <c r="CF747" s="19"/>
      <c r="CG747" s="19"/>
      <c r="CH747" s="19"/>
      <c r="CI747" s="19"/>
      <c r="CJ747" s="19"/>
      <c r="CK747" s="19"/>
      <c r="CL747" s="19"/>
      <c r="CM747" s="19"/>
      <c r="CN747" s="19"/>
      <c r="CO747" s="19"/>
      <c r="CP747" s="19"/>
      <c r="CQ747" s="19"/>
      <c r="CR747" s="19"/>
      <c r="CS747" s="19"/>
      <c r="CT747" s="19"/>
      <c r="CU747" s="19"/>
      <c r="CV747" s="19"/>
    </row>
    <row r="748" spans="1:100">
      <c r="A748" s="19"/>
      <c r="B748" s="19"/>
      <c r="C748" s="19"/>
      <c r="D748" s="19"/>
      <c r="E748" s="19"/>
      <c r="F748" s="19"/>
      <c r="G748" s="19"/>
      <c r="H748" s="21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  <c r="CA748" s="19"/>
      <c r="CB748" s="19"/>
      <c r="CC748" s="19"/>
      <c r="CD748" s="19"/>
      <c r="CE748" s="19"/>
      <c r="CF748" s="19"/>
      <c r="CG748" s="19"/>
      <c r="CH748" s="19"/>
      <c r="CI748" s="19"/>
      <c r="CJ748" s="19"/>
      <c r="CK748" s="19"/>
      <c r="CL748" s="19"/>
      <c r="CM748" s="19"/>
      <c r="CN748" s="19"/>
      <c r="CO748" s="19"/>
      <c r="CP748" s="19"/>
      <c r="CQ748" s="19"/>
      <c r="CR748" s="19"/>
      <c r="CS748" s="19"/>
      <c r="CT748" s="19"/>
      <c r="CU748" s="19"/>
      <c r="CV748" s="19"/>
    </row>
    <row r="749" spans="1:100">
      <c r="A749" s="19"/>
      <c r="B749" s="19"/>
      <c r="C749" s="19"/>
      <c r="D749" s="19"/>
      <c r="E749" s="19"/>
      <c r="F749" s="19"/>
      <c r="G749" s="19"/>
      <c r="H749" s="21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  <c r="CA749" s="19"/>
      <c r="CB749" s="19"/>
      <c r="CC749" s="19"/>
      <c r="CD749" s="19"/>
      <c r="CE749" s="19"/>
      <c r="CF749" s="19"/>
      <c r="CG749" s="19"/>
      <c r="CH749" s="19"/>
      <c r="CI749" s="19"/>
      <c r="CJ749" s="19"/>
      <c r="CK749" s="19"/>
      <c r="CL749" s="19"/>
      <c r="CM749" s="19"/>
      <c r="CN749" s="19"/>
      <c r="CO749" s="19"/>
      <c r="CP749" s="19"/>
      <c r="CQ749" s="19"/>
      <c r="CR749" s="19"/>
      <c r="CS749" s="19"/>
      <c r="CT749" s="19"/>
      <c r="CU749" s="19"/>
      <c r="CV749" s="19"/>
    </row>
    <row r="750" spans="1:100">
      <c r="A750" s="19"/>
      <c r="B750" s="19"/>
      <c r="C750" s="19"/>
      <c r="D750" s="19"/>
      <c r="E750" s="19"/>
      <c r="F750" s="19"/>
      <c r="G750" s="19"/>
      <c r="H750" s="21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9"/>
      <c r="BB750" s="19"/>
      <c r="BC750" s="19"/>
      <c r="BD750" s="19"/>
      <c r="BE750" s="19"/>
      <c r="BF750" s="19"/>
      <c r="BG750" s="19"/>
      <c r="BH750" s="19"/>
      <c r="BI750" s="19"/>
      <c r="BJ750" s="19"/>
      <c r="BK750" s="19"/>
      <c r="BL750" s="19"/>
      <c r="BM750" s="19"/>
      <c r="BN750" s="19"/>
      <c r="BO750" s="19"/>
      <c r="BP750" s="19"/>
      <c r="BQ750" s="19"/>
      <c r="BR750" s="19"/>
      <c r="BS750" s="19"/>
      <c r="BT750" s="19"/>
      <c r="BU750" s="19"/>
      <c r="BV750" s="19"/>
      <c r="BW750" s="19"/>
      <c r="BX750" s="19"/>
      <c r="BY750" s="19"/>
      <c r="BZ750" s="19"/>
      <c r="CA750" s="19"/>
      <c r="CB750" s="19"/>
      <c r="CC750" s="19"/>
      <c r="CD750" s="19"/>
      <c r="CE750" s="19"/>
      <c r="CF750" s="19"/>
      <c r="CG750" s="19"/>
      <c r="CH750" s="19"/>
      <c r="CI750" s="19"/>
      <c r="CJ750" s="19"/>
      <c r="CK750" s="19"/>
      <c r="CL750" s="19"/>
      <c r="CM750" s="19"/>
      <c r="CN750" s="19"/>
      <c r="CO750" s="19"/>
      <c r="CP750" s="19"/>
      <c r="CQ750" s="19"/>
      <c r="CR750" s="19"/>
      <c r="CS750" s="19"/>
      <c r="CT750" s="19"/>
      <c r="CU750" s="19"/>
      <c r="CV750" s="19"/>
    </row>
    <row r="751" spans="1:100">
      <c r="A751" s="19"/>
      <c r="B751" s="19"/>
      <c r="C751" s="19"/>
      <c r="D751" s="19"/>
      <c r="E751" s="19"/>
      <c r="F751" s="19"/>
      <c r="G751" s="19"/>
      <c r="H751" s="21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  <c r="BI751" s="19"/>
      <c r="BJ751" s="19"/>
      <c r="BK751" s="19"/>
      <c r="BL751" s="19"/>
      <c r="BM751" s="19"/>
      <c r="BN751" s="19"/>
      <c r="BO751" s="19"/>
      <c r="BP751" s="19"/>
      <c r="BQ751" s="19"/>
      <c r="BR751" s="19"/>
      <c r="BS751" s="19"/>
      <c r="BT751" s="19"/>
      <c r="BU751" s="19"/>
      <c r="BV751" s="19"/>
      <c r="BW751" s="19"/>
      <c r="BX751" s="19"/>
      <c r="BY751" s="19"/>
      <c r="BZ751" s="19"/>
      <c r="CA751" s="19"/>
      <c r="CB751" s="19"/>
      <c r="CC751" s="19"/>
      <c r="CD751" s="19"/>
      <c r="CE751" s="19"/>
      <c r="CF751" s="19"/>
      <c r="CG751" s="19"/>
      <c r="CH751" s="19"/>
      <c r="CI751" s="19"/>
      <c r="CJ751" s="19"/>
      <c r="CK751" s="19"/>
      <c r="CL751" s="19"/>
      <c r="CM751" s="19"/>
      <c r="CN751" s="19"/>
      <c r="CO751" s="19"/>
      <c r="CP751" s="19"/>
      <c r="CQ751" s="19"/>
      <c r="CR751" s="19"/>
      <c r="CS751" s="19"/>
      <c r="CT751" s="19"/>
      <c r="CU751" s="19"/>
      <c r="CV751" s="19"/>
    </row>
    <row r="752" spans="1:100">
      <c r="A752" s="19"/>
      <c r="B752" s="19"/>
      <c r="C752" s="19"/>
      <c r="D752" s="19"/>
      <c r="E752" s="19"/>
      <c r="F752" s="19"/>
      <c r="G752" s="19"/>
      <c r="H752" s="21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  <c r="BI752" s="19"/>
      <c r="BJ752" s="19"/>
      <c r="BK752" s="19"/>
      <c r="BL752" s="19"/>
      <c r="BM752" s="19"/>
      <c r="BN752" s="19"/>
      <c r="BO752" s="19"/>
      <c r="BP752" s="19"/>
      <c r="BQ752" s="19"/>
      <c r="BR752" s="19"/>
      <c r="BS752" s="19"/>
      <c r="BT752" s="19"/>
      <c r="BU752" s="19"/>
      <c r="BV752" s="19"/>
      <c r="BW752" s="19"/>
      <c r="BX752" s="19"/>
      <c r="BY752" s="19"/>
      <c r="BZ752" s="19"/>
      <c r="CA752" s="19"/>
      <c r="CB752" s="19"/>
      <c r="CC752" s="19"/>
      <c r="CD752" s="19"/>
      <c r="CE752" s="19"/>
      <c r="CF752" s="19"/>
      <c r="CG752" s="19"/>
      <c r="CH752" s="19"/>
      <c r="CI752" s="19"/>
      <c r="CJ752" s="19"/>
      <c r="CK752" s="19"/>
      <c r="CL752" s="19"/>
      <c r="CM752" s="19"/>
      <c r="CN752" s="19"/>
      <c r="CO752" s="19"/>
      <c r="CP752" s="19"/>
      <c r="CQ752" s="19"/>
      <c r="CR752" s="19"/>
      <c r="CS752" s="19"/>
      <c r="CT752" s="19"/>
      <c r="CU752" s="19"/>
      <c r="CV752" s="19"/>
    </row>
    <row r="753" spans="1:100">
      <c r="A753" s="19"/>
      <c r="B753" s="19"/>
      <c r="C753" s="19"/>
      <c r="D753" s="19"/>
      <c r="E753" s="19"/>
      <c r="F753" s="19"/>
      <c r="G753" s="19"/>
      <c r="H753" s="21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  <c r="CA753" s="19"/>
      <c r="CB753" s="19"/>
      <c r="CC753" s="19"/>
      <c r="CD753" s="19"/>
      <c r="CE753" s="19"/>
      <c r="CF753" s="19"/>
      <c r="CG753" s="19"/>
      <c r="CH753" s="19"/>
      <c r="CI753" s="19"/>
      <c r="CJ753" s="19"/>
      <c r="CK753" s="19"/>
      <c r="CL753" s="19"/>
      <c r="CM753" s="19"/>
      <c r="CN753" s="19"/>
      <c r="CO753" s="19"/>
      <c r="CP753" s="19"/>
      <c r="CQ753" s="19"/>
      <c r="CR753" s="19"/>
      <c r="CS753" s="19"/>
      <c r="CT753" s="19"/>
      <c r="CU753" s="19"/>
      <c r="CV753" s="19"/>
    </row>
    <row r="754" spans="1:100">
      <c r="A754" s="19"/>
      <c r="B754" s="19"/>
      <c r="C754" s="19"/>
      <c r="D754" s="19"/>
      <c r="E754" s="19"/>
      <c r="F754" s="19"/>
      <c r="G754" s="19"/>
      <c r="H754" s="21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  <c r="CA754" s="19"/>
      <c r="CB754" s="19"/>
      <c r="CC754" s="19"/>
      <c r="CD754" s="19"/>
      <c r="CE754" s="19"/>
      <c r="CF754" s="19"/>
      <c r="CG754" s="19"/>
      <c r="CH754" s="19"/>
      <c r="CI754" s="19"/>
      <c r="CJ754" s="19"/>
      <c r="CK754" s="19"/>
      <c r="CL754" s="19"/>
      <c r="CM754" s="19"/>
      <c r="CN754" s="19"/>
      <c r="CO754" s="19"/>
      <c r="CP754" s="19"/>
      <c r="CQ754" s="19"/>
      <c r="CR754" s="19"/>
      <c r="CS754" s="19"/>
      <c r="CT754" s="19"/>
      <c r="CU754" s="19"/>
      <c r="CV754" s="19"/>
    </row>
    <row r="755" spans="1:100">
      <c r="A755" s="19"/>
      <c r="B755" s="19"/>
      <c r="C755" s="19"/>
      <c r="D755" s="19"/>
      <c r="E755" s="19"/>
      <c r="F755" s="19"/>
      <c r="G755" s="19"/>
      <c r="H755" s="21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9"/>
      <c r="BB755" s="19"/>
      <c r="BC755" s="19"/>
      <c r="BD755" s="19"/>
      <c r="BE755" s="19"/>
      <c r="BF755" s="19"/>
      <c r="BG755" s="19"/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R755" s="19"/>
      <c r="BS755" s="19"/>
      <c r="BT755" s="19"/>
      <c r="BU755" s="19"/>
      <c r="BV755" s="19"/>
      <c r="BW755" s="19"/>
      <c r="BX755" s="19"/>
      <c r="BY755" s="19"/>
      <c r="BZ755" s="19"/>
      <c r="CA755" s="19"/>
      <c r="CB755" s="19"/>
      <c r="CC755" s="19"/>
      <c r="CD755" s="19"/>
      <c r="CE755" s="19"/>
      <c r="CF755" s="19"/>
      <c r="CG755" s="19"/>
      <c r="CH755" s="19"/>
      <c r="CI755" s="19"/>
      <c r="CJ755" s="19"/>
      <c r="CK755" s="19"/>
      <c r="CL755" s="19"/>
      <c r="CM755" s="19"/>
      <c r="CN755" s="19"/>
      <c r="CO755" s="19"/>
      <c r="CP755" s="19"/>
      <c r="CQ755" s="19"/>
      <c r="CR755" s="19"/>
      <c r="CS755" s="19"/>
      <c r="CT755" s="19"/>
      <c r="CU755" s="19"/>
      <c r="CV755" s="19"/>
    </row>
    <row r="756" spans="1:100">
      <c r="A756" s="19"/>
      <c r="B756" s="19"/>
      <c r="C756" s="19"/>
      <c r="D756" s="19"/>
      <c r="E756" s="19"/>
      <c r="F756" s="19"/>
      <c r="G756" s="19"/>
      <c r="H756" s="21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  <c r="BI756" s="19"/>
      <c r="BJ756" s="19"/>
      <c r="BK756" s="19"/>
      <c r="BL756" s="19"/>
      <c r="BM756" s="19"/>
      <c r="BN756" s="19"/>
      <c r="BO756" s="19"/>
      <c r="BP756" s="19"/>
      <c r="BQ756" s="19"/>
      <c r="BR756" s="19"/>
      <c r="BS756" s="19"/>
      <c r="BT756" s="19"/>
      <c r="BU756" s="19"/>
      <c r="BV756" s="19"/>
      <c r="BW756" s="19"/>
      <c r="BX756" s="19"/>
      <c r="BY756" s="19"/>
      <c r="BZ756" s="19"/>
      <c r="CA756" s="19"/>
      <c r="CB756" s="19"/>
      <c r="CC756" s="19"/>
      <c r="CD756" s="19"/>
      <c r="CE756" s="19"/>
      <c r="CF756" s="19"/>
      <c r="CG756" s="19"/>
      <c r="CH756" s="19"/>
      <c r="CI756" s="19"/>
      <c r="CJ756" s="19"/>
      <c r="CK756" s="19"/>
      <c r="CL756" s="19"/>
      <c r="CM756" s="19"/>
      <c r="CN756" s="19"/>
      <c r="CO756" s="19"/>
      <c r="CP756" s="19"/>
      <c r="CQ756" s="19"/>
      <c r="CR756" s="19"/>
      <c r="CS756" s="19"/>
      <c r="CT756" s="19"/>
      <c r="CU756" s="19"/>
      <c r="CV756" s="19"/>
    </row>
    <row r="757" spans="1:100">
      <c r="A757" s="19"/>
      <c r="B757" s="19"/>
      <c r="C757" s="19"/>
      <c r="D757" s="19"/>
      <c r="E757" s="19"/>
      <c r="F757" s="19"/>
      <c r="G757" s="19"/>
      <c r="H757" s="21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9"/>
      <c r="BB757" s="19"/>
      <c r="BC757" s="19"/>
      <c r="BD757" s="19"/>
      <c r="BE757" s="19"/>
      <c r="BF757" s="19"/>
      <c r="BG757" s="19"/>
      <c r="BH757" s="19"/>
      <c r="BI757" s="19"/>
      <c r="BJ757" s="19"/>
      <c r="BK757" s="19"/>
      <c r="BL757" s="19"/>
      <c r="BM757" s="19"/>
      <c r="BN757" s="19"/>
      <c r="BO757" s="19"/>
      <c r="BP757" s="19"/>
      <c r="BQ757" s="19"/>
      <c r="BR757" s="19"/>
      <c r="BS757" s="19"/>
      <c r="BT757" s="19"/>
      <c r="BU757" s="19"/>
      <c r="BV757" s="19"/>
      <c r="BW757" s="19"/>
      <c r="BX757" s="19"/>
      <c r="BY757" s="19"/>
      <c r="BZ757" s="19"/>
      <c r="CA757" s="19"/>
      <c r="CB757" s="19"/>
      <c r="CC757" s="19"/>
      <c r="CD757" s="19"/>
      <c r="CE757" s="19"/>
      <c r="CF757" s="19"/>
      <c r="CG757" s="19"/>
      <c r="CH757" s="19"/>
      <c r="CI757" s="19"/>
      <c r="CJ757" s="19"/>
      <c r="CK757" s="19"/>
      <c r="CL757" s="19"/>
      <c r="CM757" s="19"/>
      <c r="CN757" s="19"/>
      <c r="CO757" s="19"/>
      <c r="CP757" s="19"/>
      <c r="CQ757" s="19"/>
      <c r="CR757" s="19"/>
      <c r="CS757" s="19"/>
      <c r="CT757" s="19"/>
      <c r="CU757" s="19"/>
      <c r="CV757" s="19"/>
    </row>
    <row r="758" spans="1:100">
      <c r="A758" s="19"/>
      <c r="B758" s="19"/>
      <c r="C758" s="19"/>
      <c r="D758" s="19"/>
      <c r="E758" s="19"/>
      <c r="F758" s="19"/>
      <c r="G758" s="19"/>
      <c r="H758" s="21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  <c r="CA758" s="19"/>
      <c r="CB758" s="19"/>
      <c r="CC758" s="19"/>
      <c r="CD758" s="19"/>
      <c r="CE758" s="19"/>
      <c r="CF758" s="19"/>
      <c r="CG758" s="19"/>
      <c r="CH758" s="19"/>
      <c r="CI758" s="19"/>
      <c r="CJ758" s="19"/>
      <c r="CK758" s="19"/>
      <c r="CL758" s="19"/>
      <c r="CM758" s="19"/>
      <c r="CN758" s="19"/>
      <c r="CO758" s="19"/>
      <c r="CP758" s="19"/>
      <c r="CQ758" s="19"/>
      <c r="CR758" s="19"/>
      <c r="CS758" s="19"/>
      <c r="CT758" s="19"/>
      <c r="CU758" s="19"/>
      <c r="CV758" s="19"/>
    </row>
    <row r="759" spans="1:100">
      <c r="A759" s="19"/>
      <c r="B759" s="19"/>
      <c r="C759" s="19"/>
      <c r="D759" s="19"/>
      <c r="E759" s="19"/>
      <c r="F759" s="19"/>
      <c r="G759" s="19"/>
      <c r="H759" s="21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  <c r="CA759" s="19"/>
      <c r="CB759" s="19"/>
      <c r="CC759" s="19"/>
      <c r="CD759" s="19"/>
      <c r="CE759" s="19"/>
      <c r="CF759" s="19"/>
      <c r="CG759" s="19"/>
      <c r="CH759" s="19"/>
      <c r="CI759" s="19"/>
      <c r="CJ759" s="19"/>
      <c r="CK759" s="19"/>
      <c r="CL759" s="19"/>
      <c r="CM759" s="19"/>
      <c r="CN759" s="19"/>
      <c r="CO759" s="19"/>
      <c r="CP759" s="19"/>
      <c r="CQ759" s="19"/>
      <c r="CR759" s="19"/>
      <c r="CS759" s="19"/>
      <c r="CT759" s="19"/>
      <c r="CU759" s="19"/>
      <c r="CV759" s="19"/>
    </row>
    <row r="760" spans="1:100">
      <c r="A760" s="19"/>
      <c r="B760" s="19"/>
      <c r="C760" s="19"/>
      <c r="D760" s="19"/>
      <c r="E760" s="19"/>
      <c r="F760" s="19"/>
      <c r="G760" s="19"/>
      <c r="H760" s="21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  <c r="BI760" s="19"/>
      <c r="BJ760" s="19"/>
      <c r="BK760" s="19"/>
      <c r="BL760" s="19"/>
      <c r="BM760" s="19"/>
      <c r="BN760" s="19"/>
      <c r="BO760" s="19"/>
      <c r="BP760" s="19"/>
      <c r="BQ760" s="19"/>
      <c r="BR760" s="19"/>
      <c r="BS760" s="19"/>
      <c r="BT760" s="19"/>
      <c r="BU760" s="19"/>
      <c r="BV760" s="19"/>
      <c r="BW760" s="19"/>
      <c r="BX760" s="19"/>
      <c r="BY760" s="19"/>
      <c r="BZ760" s="19"/>
      <c r="CA760" s="19"/>
      <c r="CB760" s="19"/>
      <c r="CC760" s="19"/>
      <c r="CD760" s="19"/>
      <c r="CE760" s="19"/>
      <c r="CF760" s="19"/>
      <c r="CG760" s="19"/>
      <c r="CH760" s="19"/>
      <c r="CI760" s="19"/>
      <c r="CJ760" s="19"/>
      <c r="CK760" s="19"/>
      <c r="CL760" s="19"/>
      <c r="CM760" s="19"/>
      <c r="CN760" s="19"/>
      <c r="CO760" s="19"/>
      <c r="CP760" s="19"/>
      <c r="CQ760" s="19"/>
      <c r="CR760" s="19"/>
      <c r="CS760" s="19"/>
      <c r="CT760" s="19"/>
      <c r="CU760" s="19"/>
      <c r="CV760" s="19"/>
    </row>
    <row r="761" spans="1:100">
      <c r="A761" s="19"/>
      <c r="B761" s="19"/>
      <c r="C761" s="19"/>
      <c r="D761" s="19"/>
      <c r="E761" s="19"/>
      <c r="F761" s="19"/>
      <c r="G761" s="19"/>
      <c r="H761" s="21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9"/>
      <c r="BB761" s="19"/>
      <c r="BC761" s="19"/>
      <c r="BD761" s="19"/>
      <c r="BE761" s="19"/>
      <c r="BF761" s="19"/>
      <c r="BG761" s="19"/>
      <c r="BH761" s="19"/>
      <c r="BI761" s="19"/>
      <c r="BJ761" s="19"/>
      <c r="BK761" s="19"/>
      <c r="BL761" s="19"/>
      <c r="BM761" s="19"/>
      <c r="BN761" s="19"/>
      <c r="BO761" s="19"/>
      <c r="BP761" s="19"/>
      <c r="BQ761" s="19"/>
      <c r="BR761" s="19"/>
      <c r="BS761" s="19"/>
      <c r="BT761" s="19"/>
      <c r="BU761" s="19"/>
      <c r="BV761" s="19"/>
      <c r="BW761" s="19"/>
      <c r="BX761" s="19"/>
      <c r="BY761" s="19"/>
      <c r="BZ761" s="19"/>
      <c r="CA761" s="19"/>
      <c r="CB761" s="19"/>
      <c r="CC761" s="19"/>
      <c r="CD761" s="19"/>
      <c r="CE761" s="19"/>
      <c r="CF761" s="19"/>
      <c r="CG761" s="19"/>
      <c r="CH761" s="19"/>
      <c r="CI761" s="19"/>
      <c r="CJ761" s="19"/>
      <c r="CK761" s="19"/>
      <c r="CL761" s="19"/>
      <c r="CM761" s="19"/>
      <c r="CN761" s="19"/>
      <c r="CO761" s="19"/>
      <c r="CP761" s="19"/>
      <c r="CQ761" s="19"/>
      <c r="CR761" s="19"/>
      <c r="CS761" s="19"/>
      <c r="CT761" s="19"/>
      <c r="CU761" s="19"/>
      <c r="CV761" s="19"/>
    </row>
    <row r="762" spans="1:100">
      <c r="A762" s="19"/>
      <c r="B762" s="19"/>
      <c r="C762" s="19"/>
      <c r="D762" s="19"/>
      <c r="E762" s="19"/>
      <c r="F762" s="19"/>
      <c r="G762" s="19"/>
      <c r="H762" s="21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9"/>
      <c r="BB762" s="19"/>
      <c r="BC762" s="19"/>
      <c r="BD762" s="19"/>
      <c r="BE762" s="19"/>
      <c r="BF762" s="19"/>
      <c r="BG762" s="19"/>
      <c r="BH762" s="19"/>
      <c r="BI762" s="19"/>
      <c r="BJ762" s="19"/>
      <c r="BK762" s="19"/>
      <c r="BL762" s="19"/>
      <c r="BM762" s="19"/>
      <c r="BN762" s="19"/>
      <c r="BO762" s="19"/>
      <c r="BP762" s="19"/>
      <c r="BQ762" s="19"/>
      <c r="BR762" s="19"/>
      <c r="BS762" s="19"/>
      <c r="BT762" s="19"/>
      <c r="BU762" s="19"/>
      <c r="BV762" s="19"/>
      <c r="BW762" s="19"/>
      <c r="BX762" s="19"/>
      <c r="BY762" s="19"/>
      <c r="BZ762" s="19"/>
      <c r="CA762" s="19"/>
      <c r="CB762" s="19"/>
      <c r="CC762" s="19"/>
      <c r="CD762" s="19"/>
      <c r="CE762" s="19"/>
      <c r="CF762" s="19"/>
      <c r="CG762" s="19"/>
      <c r="CH762" s="19"/>
      <c r="CI762" s="19"/>
      <c r="CJ762" s="19"/>
      <c r="CK762" s="19"/>
      <c r="CL762" s="19"/>
      <c r="CM762" s="19"/>
      <c r="CN762" s="19"/>
      <c r="CO762" s="19"/>
      <c r="CP762" s="19"/>
      <c r="CQ762" s="19"/>
      <c r="CR762" s="19"/>
      <c r="CS762" s="19"/>
      <c r="CT762" s="19"/>
      <c r="CU762" s="19"/>
      <c r="CV762" s="19"/>
    </row>
    <row r="763" spans="1:100">
      <c r="A763" s="19"/>
      <c r="B763" s="19"/>
      <c r="C763" s="19"/>
      <c r="D763" s="19"/>
      <c r="E763" s="19"/>
      <c r="F763" s="19"/>
      <c r="G763" s="19"/>
      <c r="H763" s="21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  <c r="CA763" s="19"/>
      <c r="CB763" s="19"/>
      <c r="CC763" s="19"/>
      <c r="CD763" s="19"/>
      <c r="CE763" s="19"/>
      <c r="CF763" s="19"/>
      <c r="CG763" s="19"/>
      <c r="CH763" s="19"/>
      <c r="CI763" s="19"/>
      <c r="CJ763" s="19"/>
      <c r="CK763" s="19"/>
      <c r="CL763" s="19"/>
      <c r="CM763" s="19"/>
      <c r="CN763" s="19"/>
      <c r="CO763" s="19"/>
      <c r="CP763" s="19"/>
      <c r="CQ763" s="19"/>
      <c r="CR763" s="19"/>
      <c r="CS763" s="19"/>
      <c r="CT763" s="19"/>
      <c r="CU763" s="19"/>
      <c r="CV763" s="19"/>
    </row>
    <row r="764" spans="1:100">
      <c r="A764" s="19"/>
      <c r="B764" s="19"/>
      <c r="C764" s="19"/>
      <c r="D764" s="19"/>
      <c r="E764" s="19"/>
      <c r="F764" s="19"/>
      <c r="G764" s="19"/>
      <c r="H764" s="21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  <c r="CA764" s="19"/>
      <c r="CB764" s="19"/>
      <c r="CC764" s="19"/>
      <c r="CD764" s="19"/>
      <c r="CE764" s="19"/>
      <c r="CF764" s="19"/>
      <c r="CG764" s="19"/>
      <c r="CH764" s="19"/>
      <c r="CI764" s="19"/>
      <c r="CJ764" s="19"/>
      <c r="CK764" s="19"/>
      <c r="CL764" s="19"/>
      <c r="CM764" s="19"/>
      <c r="CN764" s="19"/>
      <c r="CO764" s="19"/>
      <c r="CP764" s="19"/>
      <c r="CQ764" s="19"/>
      <c r="CR764" s="19"/>
      <c r="CS764" s="19"/>
      <c r="CT764" s="19"/>
      <c r="CU764" s="19"/>
      <c r="CV764" s="19"/>
    </row>
    <row r="765" spans="1:100">
      <c r="A765" s="19"/>
      <c r="B765" s="19"/>
      <c r="C765" s="19"/>
      <c r="D765" s="19"/>
      <c r="E765" s="19"/>
      <c r="F765" s="19"/>
      <c r="G765" s="19"/>
      <c r="H765" s="21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9"/>
      <c r="BB765" s="19"/>
      <c r="BC765" s="19"/>
      <c r="BD765" s="19"/>
      <c r="BE765" s="19"/>
      <c r="BF765" s="19"/>
      <c r="BG765" s="19"/>
      <c r="BH765" s="19"/>
      <c r="BI765" s="19"/>
      <c r="BJ765" s="19"/>
      <c r="BK765" s="19"/>
      <c r="BL765" s="19"/>
      <c r="BM765" s="19"/>
      <c r="BN765" s="19"/>
      <c r="BO765" s="19"/>
      <c r="BP765" s="19"/>
      <c r="BQ765" s="19"/>
      <c r="BR765" s="19"/>
      <c r="BS765" s="19"/>
      <c r="BT765" s="19"/>
      <c r="BU765" s="19"/>
      <c r="BV765" s="19"/>
      <c r="BW765" s="19"/>
      <c r="BX765" s="19"/>
      <c r="BY765" s="19"/>
      <c r="BZ765" s="19"/>
      <c r="CA765" s="19"/>
      <c r="CB765" s="19"/>
      <c r="CC765" s="19"/>
      <c r="CD765" s="19"/>
      <c r="CE765" s="19"/>
      <c r="CF765" s="19"/>
      <c r="CG765" s="19"/>
      <c r="CH765" s="19"/>
      <c r="CI765" s="19"/>
      <c r="CJ765" s="19"/>
      <c r="CK765" s="19"/>
      <c r="CL765" s="19"/>
      <c r="CM765" s="19"/>
      <c r="CN765" s="19"/>
      <c r="CO765" s="19"/>
      <c r="CP765" s="19"/>
      <c r="CQ765" s="19"/>
      <c r="CR765" s="19"/>
      <c r="CS765" s="19"/>
      <c r="CT765" s="19"/>
      <c r="CU765" s="19"/>
      <c r="CV765" s="19"/>
    </row>
    <row r="766" spans="1:100">
      <c r="A766" s="19"/>
      <c r="B766" s="19"/>
      <c r="C766" s="19"/>
      <c r="D766" s="19"/>
      <c r="E766" s="19"/>
      <c r="F766" s="19"/>
      <c r="G766" s="19"/>
      <c r="H766" s="21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9"/>
      <c r="BB766" s="19"/>
      <c r="BC766" s="19"/>
      <c r="BD766" s="19"/>
      <c r="BE766" s="19"/>
      <c r="BF766" s="19"/>
      <c r="BG766" s="19"/>
      <c r="BH766" s="19"/>
      <c r="BI766" s="19"/>
      <c r="BJ766" s="19"/>
      <c r="BK766" s="19"/>
      <c r="BL766" s="19"/>
      <c r="BM766" s="19"/>
      <c r="BN766" s="19"/>
      <c r="BO766" s="19"/>
      <c r="BP766" s="19"/>
      <c r="BQ766" s="19"/>
      <c r="BR766" s="19"/>
      <c r="BS766" s="19"/>
      <c r="BT766" s="19"/>
      <c r="BU766" s="19"/>
      <c r="BV766" s="19"/>
      <c r="BW766" s="19"/>
      <c r="BX766" s="19"/>
      <c r="BY766" s="19"/>
      <c r="BZ766" s="19"/>
      <c r="CA766" s="19"/>
      <c r="CB766" s="19"/>
      <c r="CC766" s="19"/>
      <c r="CD766" s="19"/>
      <c r="CE766" s="19"/>
      <c r="CF766" s="19"/>
      <c r="CG766" s="19"/>
      <c r="CH766" s="19"/>
      <c r="CI766" s="19"/>
      <c r="CJ766" s="19"/>
      <c r="CK766" s="19"/>
      <c r="CL766" s="19"/>
      <c r="CM766" s="19"/>
      <c r="CN766" s="19"/>
      <c r="CO766" s="19"/>
      <c r="CP766" s="19"/>
      <c r="CQ766" s="19"/>
      <c r="CR766" s="19"/>
      <c r="CS766" s="19"/>
      <c r="CT766" s="19"/>
      <c r="CU766" s="19"/>
      <c r="CV766" s="19"/>
    </row>
    <row r="767" spans="1:100">
      <c r="A767" s="19"/>
      <c r="B767" s="19"/>
      <c r="C767" s="19"/>
      <c r="D767" s="19"/>
      <c r="E767" s="19"/>
      <c r="F767" s="19"/>
      <c r="G767" s="19"/>
      <c r="H767" s="21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19"/>
      <c r="BL767" s="19"/>
      <c r="BM767" s="19"/>
      <c r="BN767" s="19"/>
      <c r="BO767" s="19"/>
      <c r="BP767" s="19"/>
      <c r="BQ767" s="19"/>
      <c r="BR767" s="19"/>
      <c r="BS767" s="19"/>
      <c r="BT767" s="19"/>
      <c r="BU767" s="19"/>
      <c r="BV767" s="19"/>
      <c r="BW767" s="19"/>
      <c r="BX767" s="19"/>
      <c r="BY767" s="19"/>
      <c r="BZ767" s="19"/>
      <c r="CA767" s="19"/>
      <c r="CB767" s="19"/>
      <c r="CC767" s="19"/>
      <c r="CD767" s="19"/>
      <c r="CE767" s="19"/>
      <c r="CF767" s="19"/>
      <c r="CG767" s="19"/>
      <c r="CH767" s="19"/>
      <c r="CI767" s="19"/>
      <c r="CJ767" s="19"/>
      <c r="CK767" s="19"/>
      <c r="CL767" s="19"/>
      <c r="CM767" s="19"/>
      <c r="CN767" s="19"/>
      <c r="CO767" s="19"/>
      <c r="CP767" s="19"/>
      <c r="CQ767" s="19"/>
      <c r="CR767" s="19"/>
      <c r="CS767" s="19"/>
      <c r="CT767" s="19"/>
      <c r="CU767" s="19"/>
      <c r="CV767" s="19"/>
    </row>
    <row r="768" spans="1:100">
      <c r="A768" s="19"/>
      <c r="B768" s="19"/>
      <c r="C768" s="19"/>
      <c r="D768" s="19"/>
      <c r="E768" s="19"/>
      <c r="F768" s="19"/>
      <c r="G768" s="19"/>
      <c r="H768" s="21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  <c r="CA768" s="19"/>
      <c r="CB768" s="19"/>
      <c r="CC768" s="19"/>
      <c r="CD768" s="19"/>
      <c r="CE768" s="19"/>
      <c r="CF768" s="19"/>
      <c r="CG768" s="19"/>
      <c r="CH768" s="19"/>
      <c r="CI768" s="19"/>
      <c r="CJ768" s="19"/>
      <c r="CK768" s="19"/>
      <c r="CL768" s="19"/>
      <c r="CM768" s="19"/>
      <c r="CN768" s="19"/>
      <c r="CO768" s="19"/>
      <c r="CP768" s="19"/>
      <c r="CQ768" s="19"/>
      <c r="CR768" s="19"/>
      <c r="CS768" s="19"/>
      <c r="CT768" s="19"/>
      <c r="CU768" s="19"/>
      <c r="CV768" s="19"/>
    </row>
    <row r="769" spans="1:100">
      <c r="A769" s="19"/>
      <c r="B769" s="19"/>
      <c r="C769" s="19"/>
      <c r="D769" s="19"/>
      <c r="E769" s="19"/>
      <c r="F769" s="19"/>
      <c r="G769" s="19"/>
      <c r="H769" s="21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  <c r="CA769" s="19"/>
      <c r="CB769" s="19"/>
      <c r="CC769" s="19"/>
      <c r="CD769" s="19"/>
      <c r="CE769" s="19"/>
      <c r="CF769" s="19"/>
      <c r="CG769" s="19"/>
      <c r="CH769" s="19"/>
      <c r="CI769" s="19"/>
      <c r="CJ769" s="19"/>
      <c r="CK769" s="19"/>
      <c r="CL769" s="19"/>
      <c r="CM769" s="19"/>
      <c r="CN769" s="19"/>
      <c r="CO769" s="19"/>
      <c r="CP769" s="19"/>
      <c r="CQ769" s="19"/>
      <c r="CR769" s="19"/>
      <c r="CS769" s="19"/>
      <c r="CT769" s="19"/>
      <c r="CU769" s="19"/>
      <c r="CV769" s="19"/>
    </row>
    <row r="770" spans="1:100">
      <c r="A770" s="19"/>
      <c r="B770" s="19"/>
      <c r="C770" s="19"/>
      <c r="D770" s="19"/>
      <c r="E770" s="19"/>
      <c r="F770" s="19"/>
      <c r="G770" s="19"/>
      <c r="H770" s="21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19"/>
      <c r="BL770" s="19"/>
      <c r="BM770" s="19"/>
      <c r="BN770" s="19"/>
      <c r="BO770" s="19"/>
      <c r="BP770" s="19"/>
      <c r="BQ770" s="19"/>
      <c r="BR770" s="19"/>
      <c r="BS770" s="19"/>
      <c r="BT770" s="19"/>
      <c r="BU770" s="19"/>
      <c r="BV770" s="19"/>
      <c r="BW770" s="19"/>
      <c r="BX770" s="19"/>
      <c r="BY770" s="19"/>
      <c r="BZ770" s="19"/>
      <c r="CA770" s="19"/>
      <c r="CB770" s="19"/>
      <c r="CC770" s="19"/>
      <c r="CD770" s="19"/>
      <c r="CE770" s="19"/>
      <c r="CF770" s="19"/>
      <c r="CG770" s="19"/>
      <c r="CH770" s="19"/>
      <c r="CI770" s="19"/>
      <c r="CJ770" s="19"/>
      <c r="CK770" s="19"/>
      <c r="CL770" s="19"/>
      <c r="CM770" s="19"/>
      <c r="CN770" s="19"/>
      <c r="CO770" s="19"/>
      <c r="CP770" s="19"/>
      <c r="CQ770" s="19"/>
      <c r="CR770" s="19"/>
      <c r="CS770" s="19"/>
      <c r="CT770" s="19"/>
      <c r="CU770" s="19"/>
      <c r="CV770" s="19"/>
    </row>
    <row r="771" spans="1:100">
      <c r="A771" s="19"/>
      <c r="B771" s="19"/>
      <c r="C771" s="19"/>
      <c r="D771" s="19"/>
      <c r="E771" s="19"/>
      <c r="F771" s="19"/>
      <c r="G771" s="19"/>
      <c r="H771" s="21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  <c r="BI771" s="19"/>
      <c r="BJ771" s="19"/>
      <c r="BK771" s="19"/>
      <c r="BL771" s="19"/>
      <c r="BM771" s="19"/>
      <c r="BN771" s="19"/>
      <c r="BO771" s="19"/>
      <c r="BP771" s="19"/>
      <c r="BQ771" s="19"/>
      <c r="BR771" s="19"/>
      <c r="BS771" s="19"/>
      <c r="BT771" s="19"/>
      <c r="BU771" s="19"/>
      <c r="BV771" s="19"/>
      <c r="BW771" s="19"/>
      <c r="BX771" s="19"/>
      <c r="BY771" s="19"/>
      <c r="BZ771" s="19"/>
      <c r="CA771" s="19"/>
      <c r="CB771" s="19"/>
      <c r="CC771" s="19"/>
      <c r="CD771" s="19"/>
      <c r="CE771" s="19"/>
      <c r="CF771" s="19"/>
      <c r="CG771" s="19"/>
      <c r="CH771" s="19"/>
      <c r="CI771" s="19"/>
      <c r="CJ771" s="19"/>
      <c r="CK771" s="19"/>
      <c r="CL771" s="19"/>
      <c r="CM771" s="19"/>
      <c r="CN771" s="19"/>
      <c r="CO771" s="19"/>
      <c r="CP771" s="19"/>
      <c r="CQ771" s="19"/>
      <c r="CR771" s="19"/>
      <c r="CS771" s="19"/>
      <c r="CT771" s="19"/>
      <c r="CU771" s="19"/>
      <c r="CV771" s="19"/>
    </row>
    <row r="772" spans="1:100">
      <c r="A772" s="19"/>
      <c r="B772" s="19"/>
      <c r="C772" s="19"/>
      <c r="D772" s="19"/>
      <c r="E772" s="19"/>
      <c r="F772" s="19"/>
      <c r="G772" s="19"/>
      <c r="H772" s="21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9"/>
      <c r="BB772" s="19"/>
      <c r="BC772" s="19"/>
      <c r="BD772" s="19"/>
      <c r="BE772" s="19"/>
      <c r="BF772" s="19"/>
      <c r="BG772" s="19"/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R772" s="19"/>
      <c r="BS772" s="19"/>
      <c r="BT772" s="19"/>
      <c r="BU772" s="19"/>
      <c r="BV772" s="19"/>
      <c r="BW772" s="19"/>
      <c r="BX772" s="19"/>
      <c r="BY772" s="19"/>
      <c r="BZ772" s="19"/>
      <c r="CA772" s="19"/>
      <c r="CB772" s="19"/>
      <c r="CC772" s="19"/>
      <c r="CD772" s="19"/>
      <c r="CE772" s="19"/>
      <c r="CF772" s="19"/>
      <c r="CG772" s="19"/>
      <c r="CH772" s="19"/>
      <c r="CI772" s="19"/>
      <c r="CJ772" s="19"/>
      <c r="CK772" s="19"/>
      <c r="CL772" s="19"/>
      <c r="CM772" s="19"/>
      <c r="CN772" s="19"/>
      <c r="CO772" s="19"/>
      <c r="CP772" s="19"/>
      <c r="CQ772" s="19"/>
      <c r="CR772" s="19"/>
      <c r="CS772" s="19"/>
      <c r="CT772" s="19"/>
      <c r="CU772" s="19"/>
      <c r="CV772" s="19"/>
    </row>
    <row r="773" spans="1:100">
      <c r="A773" s="19"/>
      <c r="B773" s="19"/>
      <c r="C773" s="19"/>
      <c r="D773" s="19"/>
      <c r="E773" s="19"/>
      <c r="F773" s="19"/>
      <c r="G773" s="19"/>
      <c r="H773" s="21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  <c r="CA773" s="19"/>
      <c r="CB773" s="19"/>
      <c r="CC773" s="19"/>
      <c r="CD773" s="19"/>
      <c r="CE773" s="19"/>
      <c r="CF773" s="19"/>
      <c r="CG773" s="19"/>
      <c r="CH773" s="19"/>
      <c r="CI773" s="19"/>
      <c r="CJ773" s="19"/>
      <c r="CK773" s="19"/>
      <c r="CL773" s="19"/>
      <c r="CM773" s="19"/>
      <c r="CN773" s="19"/>
      <c r="CO773" s="19"/>
      <c r="CP773" s="19"/>
      <c r="CQ773" s="19"/>
      <c r="CR773" s="19"/>
      <c r="CS773" s="19"/>
      <c r="CT773" s="19"/>
      <c r="CU773" s="19"/>
      <c r="CV773" s="19"/>
    </row>
    <row r="774" spans="1:100">
      <c r="A774" s="19"/>
      <c r="B774" s="19"/>
      <c r="C774" s="19"/>
      <c r="D774" s="19"/>
      <c r="E774" s="19"/>
      <c r="F774" s="19"/>
      <c r="G774" s="19"/>
      <c r="H774" s="21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  <c r="CA774" s="19"/>
      <c r="CB774" s="19"/>
      <c r="CC774" s="19"/>
      <c r="CD774" s="19"/>
      <c r="CE774" s="19"/>
      <c r="CF774" s="19"/>
      <c r="CG774" s="19"/>
      <c r="CH774" s="19"/>
      <c r="CI774" s="19"/>
      <c r="CJ774" s="19"/>
      <c r="CK774" s="19"/>
      <c r="CL774" s="19"/>
      <c r="CM774" s="19"/>
      <c r="CN774" s="19"/>
      <c r="CO774" s="19"/>
      <c r="CP774" s="19"/>
      <c r="CQ774" s="19"/>
      <c r="CR774" s="19"/>
      <c r="CS774" s="19"/>
      <c r="CT774" s="19"/>
      <c r="CU774" s="19"/>
      <c r="CV774" s="19"/>
    </row>
    <row r="775" spans="1:100">
      <c r="A775" s="19"/>
      <c r="B775" s="19"/>
      <c r="C775" s="19"/>
      <c r="D775" s="19"/>
      <c r="E775" s="19"/>
      <c r="F775" s="19"/>
      <c r="G775" s="19"/>
      <c r="H775" s="21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9"/>
      <c r="BB775" s="19"/>
      <c r="BC775" s="19"/>
      <c r="BD775" s="19"/>
      <c r="BE775" s="19"/>
      <c r="BF775" s="19"/>
      <c r="BG775" s="19"/>
      <c r="BH775" s="19"/>
      <c r="BI775" s="19"/>
      <c r="BJ775" s="19"/>
      <c r="BK775" s="19"/>
      <c r="BL775" s="19"/>
      <c r="BM775" s="19"/>
      <c r="BN775" s="19"/>
      <c r="BO775" s="19"/>
      <c r="BP775" s="19"/>
      <c r="BQ775" s="19"/>
      <c r="BR775" s="19"/>
      <c r="BS775" s="19"/>
      <c r="BT775" s="19"/>
      <c r="BU775" s="19"/>
      <c r="BV775" s="19"/>
      <c r="BW775" s="19"/>
      <c r="BX775" s="19"/>
      <c r="BY775" s="19"/>
      <c r="BZ775" s="19"/>
      <c r="CA775" s="19"/>
      <c r="CB775" s="19"/>
      <c r="CC775" s="19"/>
      <c r="CD775" s="19"/>
      <c r="CE775" s="19"/>
      <c r="CF775" s="19"/>
      <c r="CG775" s="19"/>
      <c r="CH775" s="19"/>
      <c r="CI775" s="19"/>
      <c r="CJ775" s="19"/>
      <c r="CK775" s="19"/>
      <c r="CL775" s="19"/>
      <c r="CM775" s="19"/>
      <c r="CN775" s="19"/>
      <c r="CO775" s="19"/>
      <c r="CP775" s="19"/>
      <c r="CQ775" s="19"/>
      <c r="CR775" s="19"/>
      <c r="CS775" s="19"/>
      <c r="CT775" s="19"/>
      <c r="CU775" s="19"/>
      <c r="CV775" s="19"/>
    </row>
    <row r="776" spans="1:100">
      <c r="A776" s="19"/>
      <c r="B776" s="19"/>
      <c r="C776" s="19"/>
      <c r="D776" s="19"/>
      <c r="E776" s="19"/>
      <c r="F776" s="19"/>
      <c r="G776" s="19"/>
      <c r="H776" s="21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19"/>
      <c r="BL776" s="19"/>
      <c r="BM776" s="19"/>
      <c r="BN776" s="19"/>
      <c r="BO776" s="19"/>
      <c r="BP776" s="19"/>
      <c r="BQ776" s="19"/>
      <c r="BR776" s="19"/>
      <c r="BS776" s="19"/>
      <c r="BT776" s="19"/>
      <c r="BU776" s="19"/>
      <c r="BV776" s="19"/>
      <c r="BW776" s="19"/>
      <c r="BX776" s="19"/>
      <c r="BY776" s="19"/>
      <c r="BZ776" s="19"/>
      <c r="CA776" s="19"/>
      <c r="CB776" s="19"/>
      <c r="CC776" s="19"/>
      <c r="CD776" s="19"/>
      <c r="CE776" s="19"/>
      <c r="CF776" s="19"/>
      <c r="CG776" s="19"/>
      <c r="CH776" s="19"/>
      <c r="CI776" s="19"/>
      <c r="CJ776" s="19"/>
      <c r="CK776" s="19"/>
      <c r="CL776" s="19"/>
      <c r="CM776" s="19"/>
      <c r="CN776" s="19"/>
      <c r="CO776" s="19"/>
      <c r="CP776" s="19"/>
      <c r="CQ776" s="19"/>
      <c r="CR776" s="19"/>
      <c r="CS776" s="19"/>
      <c r="CT776" s="19"/>
      <c r="CU776" s="19"/>
      <c r="CV776" s="19"/>
    </row>
    <row r="777" spans="1:100">
      <c r="A777" s="19"/>
      <c r="B777" s="19"/>
      <c r="C777" s="19"/>
      <c r="D777" s="19"/>
      <c r="E777" s="19"/>
      <c r="F777" s="19"/>
      <c r="G777" s="19"/>
      <c r="H777" s="21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9"/>
      <c r="BB777" s="19"/>
      <c r="BC777" s="19"/>
      <c r="BD777" s="19"/>
      <c r="BE777" s="19"/>
      <c r="BF777" s="19"/>
      <c r="BG777" s="19"/>
      <c r="BH777" s="19"/>
      <c r="BI777" s="19"/>
      <c r="BJ777" s="19"/>
      <c r="BK777" s="19"/>
      <c r="BL777" s="19"/>
      <c r="BM777" s="19"/>
      <c r="BN777" s="19"/>
      <c r="BO777" s="19"/>
      <c r="BP777" s="19"/>
      <c r="BQ777" s="19"/>
      <c r="BR777" s="19"/>
      <c r="BS777" s="19"/>
      <c r="BT777" s="19"/>
      <c r="BU777" s="19"/>
      <c r="BV777" s="19"/>
      <c r="BW777" s="19"/>
      <c r="BX777" s="19"/>
      <c r="BY777" s="19"/>
      <c r="BZ777" s="19"/>
      <c r="CA777" s="19"/>
      <c r="CB777" s="19"/>
      <c r="CC777" s="19"/>
      <c r="CD777" s="19"/>
      <c r="CE777" s="19"/>
      <c r="CF777" s="19"/>
      <c r="CG777" s="19"/>
      <c r="CH777" s="19"/>
      <c r="CI777" s="19"/>
      <c r="CJ777" s="19"/>
      <c r="CK777" s="19"/>
      <c r="CL777" s="19"/>
      <c r="CM777" s="19"/>
      <c r="CN777" s="19"/>
      <c r="CO777" s="19"/>
      <c r="CP777" s="19"/>
      <c r="CQ777" s="19"/>
      <c r="CR777" s="19"/>
      <c r="CS777" s="19"/>
      <c r="CT777" s="19"/>
      <c r="CU777" s="19"/>
      <c r="CV777" s="19"/>
    </row>
    <row r="778" spans="1:100">
      <c r="A778" s="19"/>
      <c r="B778" s="19"/>
      <c r="C778" s="19"/>
      <c r="D778" s="19"/>
      <c r="E778" s="19"/>
      <c r="F778" s="19"/>
      <c r="G778" s="19"/>
      <c r="H778" s="21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  <c r="CA778" s="19"/>
      <c r="CB778" s="19"/>
      <c r="CC778" s="19"/>
      <c r="CD778" s="19"/>
      <c r="CE778" s="19"/>
      <c r="CF778" s="19"/>
      <c r="CG778" s="19"/>
      <c r="CH778" s="19"/>
      <c r="CI778" s="19"/>
      <c r="CJ778" s="19"/>
      <c r="CK778" s="19"/>
      <c r="CL778" s="19"/>
      <c r="CM778" s="19"/>
      <c r="CN778" s="19"/>
      <c r="CO778" s="19"/>
      <c r="CP778" s="19"/>
      <c r="CQ778" s="19"/>
      <c r="CR778" s="19"/>
      <c r="CS778" s="19"/>
      <c r="CT778" s="19"/>
      <c r="CU778" s="19"/>
      <c r="CV778" s="19"/>
    </row>
    <row r="779" spans="1:100">
      <c r="A779" s="19"/>
      <c r="B779" s="19"/>
      <c r="C779" s="19"/>
      <c r="D779" s="19"/>
      <c r="E779" s="19"/>
      <c r="F779" s="19"/>
      <c r="G779" s="19"/>
      <c r="H779" s="21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  <c r="CA779" s="19"/>
      <c r="CB779" s="19"/>
      <c r="CC779" s="19"/>
      <c r="CD779" s="19"/>
      <c r="CE779" s="19"/>
      <c r="CF779" s="19"/>
      <c r="CG779" s="19"/>
      <c r="CH779" s="19"/>
      <c r="CI779" s="19"/>
      <c r="CJ779" s="19"/>
      <c r="CK779" s="19"/>
      <c r="CL779" s="19"/>
      <c r="CM779" s="19"/>
      <c r="CN779" s="19"/>
      <c r="CO779" s="19"/>
      <c r="CP779" s="19"/>
      <c r="CQ779" s="19"/>
      <c r="CR779" s="19"/>
      <c r="CS779" s="19"/>
      <c r="CT779" s="19"/>
      <c r="CU779" s="19"/>
      <c r="CV779" s="19"/>
    </row>
    <row r="780" spans="1:100">
      <c r="A780" s="19"/>
      <c r="B780" s="19"/>
      <c r="C780" s="19"/>
      <c r="D780" s="19"/>
      <c r="E780" s="19"/>
      <c r="F780" s="19"/>
      <c r="G780" s="19"/>
      <c r="H780" s="21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9"/>
      <c r="BB780" s="19"/>
      <c r="BC780" s="19"/>
      <c r="BD780" s="19"/>
      <c r="BE780" s="19"/>
      <c r="BF780" s="19"/>
      <c r="BG780" s="19"/>
      <c r="BH780" s="19"/>
      <c r="BI780" s="19"/>
      <c r="BJ780" s="19"/>
      <c r="BK780" s="19"/>
      <c r="BL780" s="19"/>
      <c r="BM780" s="19"/>
      <c r="BN780" s="19"/>
      <c r="BO780" s="19"/>
      <c r="BP780" s="19"/>
      <c r="BQ780" s="19"/>
      <c r="BR780" s="19"/>
      <c r="BS780" s="19"/>
      <c r="BT780" s="19"/>
      <c r="BU780" s="19"/>
      <c r="BV780" s="19"/>
      <c r="BW780" s="19"/>
      <c r="BX780" s="19"/>
      <c r="BY780" s="19"/>
      <c r="BZ780" s="19"/>
      <c r="CA780" s="19"/>
      <c r="CB780" s="19"/>
      <c r="CC780" s="19"/>
      <c r="CD780" s="19"/>
      <c r="CE780" s="19"/>
      <c r="CF780" s="19"/>
      <c r="CG780" s="19"/>
      <c r="CH780" s="19"/>
      <c r="CI780" s="19"/>
      <c r="CJ780" s="19"/>
      <c r="CK780" s="19"/>
      <c r="CL780" s="19"/>
      <c r="CM780" s="19"/>
      <c r="CN780" s="19"/>
      <c r="CO780" s="19"/>
      <c r="CP780" s="19"/>
      <c r="CQ780" s="19"/>
      <c r="CR780" s="19"/>
      <c r="CS780" s="19"/>
      <c r="CT780" s="19"/>
      <c r="CU780" s="19"/>
      <c r="CV780" s="19"/>
    </row>
    <row r="781" spans="1:100">
      <c r="A781" s="19"/>
      <c r="B781" s="19"/>
      <c r="C781" s="19"/>
      <c r="D781" s="19"/>
      <c r="E781" s="19"/>
      <c r="F781" s="19"/>
      <c r="G781" s="19"/>
      <c r="H781" s="21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9"/>
      <c r="BB781" s="19"/>
      <c r="BC781" s="19"/>
      <c r="BD781" s="19"/>
      <c r="BE781" s="19"/>
      <c r="BF781" s="19"/>
      <c r="BG781" s="19"/>
      <c r="BH781" s="19"/>
      <c r="BI781" s="19"/>
      <c r="BJ781" s="19"/>
      <c r="BK781" s="19"/>
      <c r="BL781" s="19"/>
      <c r="BM781" s="19"/>
      <c r="BN781" s="19"/>
      <c r="BO781" s="19"/>
      <c r="BP781" s="19"/>
      <c r="BQ781" s="19"/>
      <c r="BR781" s="19"/>
      <c r="BS781" s="19"/>
      <c r="BT781" s="19"/>
      <c r="BU781" s="19"/>
      <c r="BV781" s="19"/>
      <c r="BW781" s="19"/>
      <c r="BX781" s="19"/>
      <c r="BY781" s="19"/>
      <c r="BZ781" s="19"/>
      <c r="CA781" s="19"/>
      <c r="CB781" s="19"/>
      <c r="CC781" s="19"/>
      <c r="CD781" s="19"/>
      <c r="CE781" s="19"/>
      <c r="CF781" s="19"/>
      <c r="CG781" s="19"/>
      <c r="CH781" s="19"/>
      <c r="CI781" s="19"/>
      <c r="CJ781" s="19"/>
      <c r="CK781" s="19"/>
      <c r="CL781" s="19"/>
      <c r="CM781" s="19"/>
      <c r="CN781" s="19"/>
      <c r="CO781" s="19"/>
      <c r="CP781" s="19"/>
      <c r="CQ781" s="19"/>
      <c r="CR781" s="19"/>
      <c r="CS781" s="19"/>
      <c r="CT781" s="19"/>
      <c r="CU781" s="19"/>
      <c r="CV781" s="19"/>
    </row>
    <row r="782" spans="1:100">
      <c r="A782" s="19"/>
      <c r="B782" s="19"/>
      <c r="C782" s="19"/>
      <c r="D782" s="19"/>
      <c r="E782" s="19"/>
      <c r="F782" s="19"/>
      <c r="G782" s="19"/>
      <c r="H782" s="21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19"/>
      <c r="BL782" s="19"/>
      <c r="BM782" s="19"/>
      <c r="BN782" s="19"/>
      <c r="BO782" s="19"/>
      <c r="BP782" s="19"/>
      <c r="BQ782" s="19"/>
      <c r="BR782" s="19"/>
      <c r="BS782" s="19"/>
      <c r="BT782" s="19"/>
      <c r="BU782" s="19"/>
      <c r="BV782" s="19"/>
      <c r="BW782" s="19"/>
      <c r="BX782" s="19"/>
      <c r="BY782" s="19"/>
      <c r="BZ782" s="19"/>
      <c r="CA782" s="19"/>
      <c r="CB782" s="19"/>
      <c r="CC782" s="19"/>
      <c r="CD782" s="19"/>
      <c r="CE782" s="19"/>
      <c r="CF782" s="19"/>
      <c r="CG782" s="19"/>
      <c r="CH782" s="19"/>
      <c r="CI782" s="19"/>
      <c r="CJ782" s="19"/>
      <c r="CK782" s="19"/>
      <c r="CL782" s="19"/>
      <c r="CM782" s="19"/>
      <c r="CN782" s="19"/>
      <c r="CO782" s="19"/>
      <c r="CP782" s="19"/>
      <c r="CQ782" s="19"/>
      <c r="CR782" s="19"/>
      <c r="CS782" s="19"/>
      <c r="CT782" s="19"/>
      <c r="CU782" s="19"/>
      <c r="CV782" s="19"/>
    </row>
    <row r="783" spans="1:100">
      <c r="A783" s="19"/>
      <c r="B783" s="19"/>
      <c r="C783" s="19"/>
      <c r="D783" s="19"/>
      <c r="E783" s="19"/>
      <c r="F783" s="19"/>
      <c r="G783" s="19"/>
      <c r="H783" s="21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  <c r="CA783" s="19"/>
      <c r="CB783" s="19"/>
      <c r="CC783" s="19"/>
      <c r="CD783" s="19"/>
      <c r="CE783" s="19"/>
      <c r="CF783" s="19"/>
      <c r="CG783" s="19"/>
      <c r="CH783" s="19"/>
      <c r="CI783" s="19"/>
      <c r="CJ783" s="19"/>
      <c r="CK783" s="19"/>
      <c r="CL783" s="19"/>
      <c r="CM783" s="19"/>
      <c r="CN783" s="19"/>
      <c r="CO783" s="19"/>
      <c r="CP783" s="19"/>
      <c r="CQ783" s="19"/>
      <c r="CR783" s="19"/>
      <c r="CS783" s="19"/>
      <c r="CT783" s="19"/>
      <c r="CU783" s="19"/>
      <c r="CV783" s="19"/>
    </row>
    <row r="784" spans="1:100">
      <c r="A784" s="19"/>
      <c r="B784" s="19"/>
      <c r="C784" s="19"/>
      <c r="D784" s="19"/>
      <c r="E784" s="19"/>
      <c r="F784" s="19"/>
      <c r="G784" s="19"/>
      <c r="H784" s="21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  <c r="CA784" s="19"/>
      <c r="CB784" s="19"/>
      <c r="CC784" s="19"/>
      <c r="CD784" s="19"/>
      <c r="CE784" s="19"/>
      <c r="CF784" s="19"/>
      <c r="CG784" s="19"/>
      <c r="CH784" s="19"/>
      <c r="CI784" s="19"/>
      <c r="CJ784" s="19"/>
      <c r="CK784" s="19"/>
      <c r="CL784" s="19"/>
      <c r="CM784" s="19"/>
      <c r="CN784" s="19"/>
      <c r="CO784" s="19"/>
      <c r="CP784" s="19"/>
      <c r="CQ784" s="19"/>
      <c r="CR784" s="19"/>
      <c r="CS784" s="19"/>
      <c r="CT784" s="19"/>
      <c r="CU784" s="19"/>
      <c r="CV784" s="19"/>
    </row>
    <row r="785" spans="1:100">
      <c r="A785" s="19"/>
      <c r="B785" s="19"/>
      <c r="C785" s="19"/>
      <c r="D785" s="19"/>
      <c r="E785" s="19"/>
      <c r="F785" s="19"/>
      <c r="G785" s="19"/>
      <c r="H785" s="21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19"/>
      <c r="BL785" s="19"/>
      <c r="BM785" s="19"/>
      <c r="BN785" s="19"/>
      <c r="BO785" s="19"/>
      <c r="BP785" s="19"/>
      <c r="BQ785" s="19"/>
      <c r="BR785" s="19"/>
      <c r="BS785" s="19"/>
      <c r="BT785" s="19"/>
      <c r="BU785" s="19"/>
      <c r="BV785" s="19"/>
      <c r="BW785" s="19"/>
      <c r="BX785" s="19"/>
      <c r="BY785" s="19"/>
      <c r="BZ785" s="19"/>
      <c r="CA785" s="19"/>
      <c r="CB785" s="19"/>
      <c r="CC785" s="19"/>
      <c r="CD785" s="19"/>
      <c r="CE785" s="19"/>
      <c r="CF785" s="19"/>
      <c r="CG785" s="19"/>
      <c r="CH785" s="19"/>
      <c r="CI785" s="19"/>
      <c r="CJ785" s="19"/>
      <c r="CK785" s="19"/>
      <c r="CL785" s="19"/>
      <c r="CM785" s="19"/>
      <c r="CN785" s="19"/>
      <c r="CO785" s="19"/>
      <c r="CP785" s="19"/>
      <c r="CQ785" s="19"/>
      <c r="CR785" s="19"/>
      <c r="CS785" s="19"/>
      <c r="CT785" s="19"/>
      <c r="CU785" s="19"/>
      <c r="CV785" s="19"/>
    </row>
    <row r="786" spans="1:100">
      <c r="A786" s="19"/>
      <c r="B786" s="19"/>
      <c r="C786" s="19"/>
      <c r="D786" s="19"/>
      <c r="E786" s="19"/>
      <c r="F786" s="19"/>
      <c r="G786" s="19"/>
      <c r="H786" s="21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9"/>
      <c r="BB786" s="19"/>
      <c r="BC786" s="19"/>
      <c r="BD786" s="19"/>
      <c r="BE786" s="19"/>
      <c r="BF786" s="19"/>
      <c r="BG786" s="19"/>
      <c r="BH786" s="19"/>
      <c r="BI786" s="19"/>
      <c r="BJ786" s="19"/>
      <c r="BK786" s="19"/>
      <c r="BL786" s="19"/>
      <c r="BM786" s="19"/>
      <c r="BN786" s="19"/>
      <c r="BO786" s="19"/>
      <c r="BP786" s="19"/>
      <c r="BQ786" s="19"/>
      <c r="BR786" s="19"/>
      <c r="BS786" s="19"/>
      <c r="BT786" s="19"/>
      <c r="BU786" s="19"/>
      <c r="BV786" s="19"/>
      <c r="BW786" s="19"/>
      <c r="BX786" s="19"/>
      <c r="BY786" s="19"/>
      <c r="BZ786" s="19"/>
      <c r="CA786" s="19"/>
      <c r="CB786" s="19"/>
      <c r="CC786" s="19"/>
      <c r="CD786" s="19"/>
      <c r="CE786" s="19"/>
      <c r="CF786" s="19"/>
      <c r="CG786" s="19"/>
      <c r="CH786" s="19"/>
      <c r="CI786" s="19"/>
      <c r="CJ786" s="19"/>
      <c r="CK786" s="19"/>
      <c r="CL786" s="19"/>
      <c r="CM786" s="19"/>
      <c r="CN786" s="19"/>
      <c r="CO786" s="19"/>
      <c r="CP786" s="19"/>
      <c r="CQ786" s="19"/>
      <c r="CR786" s="19"/>
      <c r="CS786" s="19"/>
      <c r="CT786" s="19"/>
      <c r="CU786" s="19"/>
      <c r="CV786" s="19"/>
    </row>
    <row r="787" spans="1:100">
      <c r="A787" s="19"/>
      <c r="B787" s="19"/>
      <c r="C787" s="19"/>
      <c r="D787" s="19"/>
      <c r="E787" s="19"/>
      <c r="F787" s="19"/>
      <c r="G787" s="19"/>
      <c r="H787" s="21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9"/>
      <c r="BB787" s="19"/>
      <c r="BC787" s="19"/>
      <c r="BD787" s="19"/>
      <c r="BE787" s="19"/>
      <c r="BF787" s="19"/>
      <c r="BG787" s="19"/>
      <c r="BH787" s="19"/>
      <c r="BI787" s="19"/>
      <c r="BJ787" s="19"/>
      <c r="BK787" s="19"/>
      <c r="BL787" s="19"/>
      <c r="BM787" s="19"/>
      <c r="BN787" s="19"/>
      <c r="BO787" s="19"/>
      <c r="BP787" s="19"/>
      <c r="BQ787" s="19"/>
      <c r="BR787" s="19"/>
      <c r="BS787" s="19"/>
      <c r="BT787" s="19"/>
      <c r="BU787" s="19"/>
      <c r="BV787" s="19"/>
      <c r="BW787" s="19"/>
      <c r="BX787" s="19"/>
      <c r="BY787" s="19"/>
      <c r="BZ787" s="19"/>
      <c r="CA787" s="19"/>
      <c r="CB787" s="19"/>
      <c r="CC787" s="19"/>
      <c r="CD787" s="19"/>
      <c r="CE787" s="19"/>
      <c r="CF787" s="19"/>
      <c r="CG787" s="19"/>
      <c r="CH787" s="19"/>
      <c r="CI787" s="19"/>
      <c r="CJ787" s="19"/>
      <c r="CK787" s="19"/>
      <c r="CL787" s="19"/>
      <c r="CM787" s="19"/>
      <c r="CN787" s="19"/>
      <c r="CO787" s="19"/>
      <c r="CP787" s="19"/>
      <c r="CQ787" s="19"/>
      <c r="CR787" s="19"/>
      <c r="CS787" s="19"/>
      <c r="CT787" s="19"/>
      <c r="CU787" s="19"/>
      <c r="CV787" s="19"/>
    </row>
    <row r="788" spans="1:100">
      <c r="A788" s="19"/>
      <c r="B788" s="19"/>
      <c r="C788" s="19"/>
      <c r="D788" s="19"/>
      <c r="E788" s="19"/>
      <c r="F788" s="19"/>
      <c r="G788" s="19"/>
      <c r="H788" s="21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  <c r="CA788" s="19"/>
      <c r="CB788" s="19"/>
      <c r="CC788" s="19"/>
      <c r="CD788" s="19"/>
      <c r="CE788" s="19"/>
      <c r="CF788" s="19"/>
      <c r="CG788" s="19"/>
      <c r="CH788" s="19"/>
      <c r="CI788" s="19"/>
      <c r="CJ788" s="19"/>
      <c r="CK788" s="19"/>
      <c r="CL788" s="19"/>
      <c r="CM788" s="19"/>
      <c r="CN788" s="19"/>
      <c r="CO788" s="19"/>
      <c r="CP788" s="19"/>
      <c r="CQ788" s="19"/>
      <c r="CR788" s="19"/>
      <c r="CS788" s="19"/>
      <c r="CT788" s="19"/>
      <c r="CU788" s="19"/>
      <c r="CV788" s="19"/>
    </row>
    <row r="789" spans="1:100">
      <c r="A789" s="19"/>
      <c r="B789" s="19"/>
      <c r="C789" s="19"/>
      <c r="D789" s="19"/>
      <c r="E789" s="19"/>
      <c r="F789" s="19"/>
      <c r="G789" s="19"/>
      <c r="H789" s="21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  <c r="CA789" s="19"/>
      <c r="CB789" s="19"/>
      <c r="CC789" s="19"/>
      <c r="CD789" s="19"/>
      <c r="CE789" s="19"/>
      <c r="CF789" s="19"/>
      <c r="CG789" s="19"/>
      <c r="CH789" s="19"/>
      <c r="CI789" s="19"/>
      <c r="CJ789" s="19"/>
      <c r="CK789" s="19"/>
      <c r="CL789" s="19"/>
      <c r="CM789" s="19"/>
      <c r="CN789" s="19"/>
      <c r="CO789" s="19"/>
      <c r="CP789" s="19"/>
      <c r="CQ789" s="19"/>
      <c r="CR789" s="19"/>
      <c r="CS789" s="19"/>
      <c r="CT789" s="19"/>
      <c r="CU789" s="19"/>
      <c r="CV789" s="19"/>
    </row>
    <row r="790" spans="1:100">
      <c r="A790" s="19"/>
      <c r="B790" s="19"/>
      <c r="C790" s="19"/>
      <c r="D790" s="19"/>
      <c r="E790" s="19"/>
      <c r="F790" s="19"/>
      <c r="G790" s="19"/>
      <c r="H790" s="21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19"/>
      <c r="BB790" s="19"/>
      <c r="BC790" s="19"/>
      <c r="BD790" s="19"/>
      <c r="BE790" s="19"/>
      <c r="BF790" s="19"/>
      <c r="BG790" s="19"/>
      <c r="BH790" s="19"/>
      <c r="BI790" s="19"/>
      <c r="BJ790" s="19"/>
      <c r="BK790" s="19"/>
      <c r="BL790" s="19"/>
      <c r="BM790" s="19"/>
      <c r="BN790" s="19"/>
      <c r="BO790" s="19"/>
      <c r="BP790" s="19"/>
      <c r="BQ790" s="19"/>
      <c r="BR790" s="19"/>
      <c r="BS790" s="19"/>
      <c r="BT790" s="19"/>
      <c r="BU790" s="19"/>
      <c r="BV790" s="19"/>
      <c r="BW790" s="19"/>
      <c r="BX790" s="19"/>
      <c r="BY790" s="19"/>
      <c r="BZ790" s="19"/>
      <c r="CA790" s="19"/>
      <c r="CB790" s="19"/>
      <c r="CC790" s="19"/>
      <c r="CD790" s="19"/>
      <c r="CE790" s="19"/>
      <c r="CF790" s="19"/>
      <c r="CG790" s="19"/>
      <c r="CH790" s="19"/>
      <c r="CI790" s="19"/>
      <c r="CJ790" s="19"/>
      <c r="CK790" s="19"/>
      <c r="CL790" s="19"/>
      <c r="CM790" s="19"/>
      <c r="CN790" s="19"/>
      <c r="CO790" s="19"/>
      <c r="CP790" s="19"/>
      <c r="CQ790" s="19"/>
      <c r="CR790" s="19"/>
      <c r="CS790" s="19"/>
      <c r="CT790" s="19"/>
      <c r="CU790" s="19"/>
      <c r="CV790" s="19"/>
    </row>
    <row r="791" spans="1:100">
      <c r="A791" s="19"/>
      <c r="B791" s="19"/>
      <c r="C791" s="19"/>
      <c r="D791" s="19"/>
      <c r="E791" s="19"/>
      <c r="F791" s="19"/>
      <c r="G791" s="19"/>
      <c r="H791" s="21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19"/>
      <c r="BL791" s="19"/>
      <c r="BM791" s="19"/>
      <c r="BN791" s="19"/>
      <c r="BO791" s="19"/>
      <c r="BP791" s="19"/>
      <c r="BQ791" s="19"/>
      <c r="BR791" s="19"/>
      <c r="BS791" s="19"/>
      <c r="BT791" s="19"/>
      <c r="BU791" s="19"/>
      <c r="BV791" s="19"/>
      <c r="BW791" s="19"/>
      <c r="BX791" s="19"/>
      <c r="BY791" s="19"/>
      <c r="BZ791" s="19"/>
      <c r="CA791" s="19"/>
      <c r="CB791" s="19"/>
      <c r="CC791" s="19"/>
      <c r="CD791" s="19"/>
      <c r="CE791" s="19"/>
      <c r="CF791" s="19"/>
      <c r="CG791" s="19"/>
      <c r="CH791" s="19"/>
      <c r="CI791" s="19"/>
      <c r="CJ791" s="19"/>
      <c r="CK791" s="19"/>
      <c r="CL791" s="19"/>
      <c r="CM791" s="19"/>
      <c r="CN791" s="19"/>
      <c r="CO791" s="19"/>
      <c r="CP791" s="19"/>
      <c r="CQ791" s="19"/>
      <c r="CR791" s="19"/>
      <c r="CS791" s="19"/>
      <c r="CT791" s="19"/>
      <c r="CU791" s="19"/>
      <c r="CV791" s="19"/>
    </row>
    <row r="792" spans="1:100">
      <c r="A792" s="19"/>
      <c r="B792" s="19"/>
      <c r="C792" s="19"/>
      <c r="D792" s="19"/>
      <c r="E792" s="19"/>
      <c r="F792" s="19"/>
      <c r="G792" s="19"/>
      <c r="H792" s="21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  <c r="CA792" s="19"/>
      <c r="CB792" s="19"/>
      <c r="CC792" s="19"/>
      <c r="CD792" s="19"/>
      <c r="CE792" s="19"/>
      <c r="CF792" s="19"/>
      <c r="CG792" s="19"/>
      <c r="CH792" s="19"/>
      <c r="CI792" s="19"/>
      <c r="CJ792" s="19"/>
      <c r="CK792" s="19"/>
      <c r="CL792" s="19"/>
      <c r="CM792" s="19"/>
      <c r="CN792" s="19"/>
      <c r="CO792" s="19"/>
      <c r="CP792" s="19"/>
      <c r="CQ792" s="19"/>
      <c r="CR792" s="19"/>
      <c r="CS792" s="19"/>
      <c r="CT792" s="19"/>
      <c r="CU792" s="19"/>
      <c r="CV792" s="19"/>
    </row>
    <row r="793" spans="1:100">
      <c r="A793" s="19"/>
      <c r="B793" s="19"/>
      <c r="C793" s="19"/>
      <c r="D793" s="19"/>
      <c r="E793" s="19"/>
      <c r="F793" s="19"/>
      <c r="G793" s="19"/>
      <c r="H793" s="21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  <c r="CA793" s="19"/>
      <c r="CB793" s="19"/>
      <c r="CC793" s="19"/>
      <c r="CD793" s="19"/>
      <c r="CE793" s="19"/>
      <c r="CF793" s="19"/>
      <c r="CG793" s="19"/>
      <c r="CH793" s="19"/>
      <c r="CI793" s="19"/>
      <c r="CJ793" s="19"/>
      <c r="CK793" s="19"/>
      <c r="CL793" s="19"/>
      <c r="CM793" s="19"/>
      <c r="CN793" s="19"/>
      <c r="CO793" s="19"/>
      <c r="CP793" s="19"/>
      <c r="CQ793" s="19"/>
      <c r="CR793" s="19"/>
      <c r="CS793" s="19"/>
      <c r="CT793" s="19"/>
      <c r="CU793" s="19"/>
      <c r="CV793" s="19"/>
    </row>
    <row r="794" spans="1:100">
      <c r="A794" s="19"/>
      <c r="B794" s="19"/>
      <c r="C794" s="19"/>
      <c r="D794" s="19"/>
      <c r="E794" s="19"/>
      <c r="F794" s="19"/>
      <c r="G794" s="19"/>
      <c r="H794" s="21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  <c r="CA794" s="19"/>
      <c r="CB794" s="19"/>
      <c r="CC794" s="19"/>
      <c r="CD794" s="19"/>
      <c r="CE794" s="19"/>
      <c r="CF794" s="19"/>
      <c r="CG794" s="19"/>
      <c r="CH794" s="19"/>
      <c r="CI794" s="19"/>
      <c r="CJ794" s="19"/>
      <c r="CK794" s="19"/>
      <c r="CL794" s="19"/>
      <c r="CM794" s="19"/>
      <c r="CN794" s="19"/>
      <c r="CO794" s="19"/>
      <c r="CP794" s="19"/>
      <c r="CQ794" s="19"/>
      <c r="CR794" s="19"/>
      <c r="CS794" s="19"/>
      <c r="CT794" s="19"/>
      <c r="CU794" s="19"/>
      <c r="CV794" s="19"/>
    </row>
    <row r="795" spans="1:100">
      <c r="A795" s="19"/>
      <c r="B795" s="19"/>
      <c r="C795" s="19"/>
      <c r="D795" s="19"/>
      <c r="E795" s="19"/>
      <c r="F795" s="19"/>
      <c r="G795" s="19"/>
      <c r="H795" s="21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  <c r="BO795" s="19"/>
      <c r="BP795" s="19"/>
      <c r="BQ795" s="19"/>
      <c r="BR795" s="19"/>
      <c r="BS795" s="19"/>
      <c r="BT795" s="19"/>
      <c r="BU795" s="19"/>
      <c r="BV795" s="19"/>
      <c r="BW795" s="19"/>
      <c r="BX795" s="19"/>
      <c r="BY795" s="19"/>
      <c r="BZ795" s="19"/>
      <c r="CA795" s="19"/>
      <c r="CB795" s="19"/>
      <c r="CC795" s="19"/>
      <c r="CD795" s="19"/>
      <c r="CE795" s="19"/>
      <c r="CF795" s="19"/>
      <c r="CG795" s="19"/>
      <c r="CH795" s="19"/>
      <c r="CI795" s="19"/>
      <c r="CJ795" s="19"/>
      <c r="CK795" s="19"/>
      <c r="CL795" s="19"/>
      <c r="CM795" s="19"/>
      <c r="CN795" s="19"/>
      <c r="CO795" s="19"/>
      <c r="CP795" s="19"/>
      <c r="CQ795" s="19"/>
      <c r="CR795" s="19"/>
      <c r="CS795" s="19"/>
      <c r="CT795" s="19"/>
      <c r="CU795" s="19"/>
      <c r="CV795" s="19"/>
    </row>
    <row r="796" spans="1:100">
      <c r="A796" s="19"/>
      <c r="B796" s="19"/>
      <c r="C796" s="19"/>
      <c r="D796" s="19"/>
      <c r="E796" s="19"/>
      <c r="F796" s="19"/>
      <c r="G796" s="19"/>
      <c r="H796" s="21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  <c r="BO796" s="19"/>
      <c r="BP796" s="19"/>
      <c r="BQ796" s="19"/>
      <c r="BR796" s="19"/>
      <c r="BS796" s="19"/>
      <c r="BT796" s="19"/>
      <c r="BU796" s="19"/>
      <c r="BV796" s="19"/>
      <c r="BW796" s="19"/>
      <c r="BX796" s="19"/>
      <c r="BY796" s="19"/>
      <c r="BZ796" s="19"/>
      <c r="CA796" s="19"/>
      <c r="CB796" s="19"/>
      <c r="CC796" s="19"/>
      <c r="CD796" s="19"/>
      <c r="CE796" s="19"/>
      <c r="CF796" s="19"/>
      <c r="CG796" s="19"/>
      <c r="CH796" s="19"/>
      <c r="CI796" s="19"/>
      <c r="CJ796" s="19"/>
      <c r="CK796" s="19"/>
      <c r="CL796" s="19"/>
      <c r="CM796" s="19"/>
      <c r="CN796" s="19"/>
      <c r="CO796" s="19"/>
      <c r="CP796" s="19"/>
      <c r="CQ796" s="19"/>
      <c r="CR796" s="19"/>
      <c r="CS796" s="19"/>
      <c r="CT796" s="19"/>
      <c r="CU796" s="19"/>
      <c r="CV796" s="19"/>
    </row>
    <row r="797" spans="1:100">
      <c r="A797" s="19"/>
      <c r="B797" s="19"/>
      <c r="C797" s="19"/>
      <c r="D797" s="19"/>
      <c r="E797" s="19"/>
      <c r="F797" s="19"/>
      <c r="G797" s="19"/>
      <c r="H797" s="21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  <c r="BO797" s="19"/>
      <c r="BP797" s="19"/>
      <c r="BQ797" s="19"/>
      <c r="BR797" s="19"/>
      <c r="BS797" s="19"/>
      <c r="BT797" s="19"/>
      <c r="BU797" s="19"/>
      <c r="BV797" s="19"/>
      <c r="BW797" s="19"/>
      <c r="BX797" s="19"/>
      <c r="BY797" s="19"/>
      <c r="BZ797" s="19"/>
      <c r="CA797" s="19"/>
      <c r="CB797" s="19"/>
      <c r="CC797" s="19"/>
      <c r="CD797" s="19"/>
      <c r="CE797" s="19"/>
      <c r="CF797" s="19"/>
      <c r="CG797" s="19"/>
      <c r="CH797" s="19"/>
      <c r="CI797" s="19"/>
      <c r="CJ797" s="19"/>
      <c r="CK797" s="19"/>
      <c r="CL797" s="19"/>
      <c r="CM797" s="19"/>
      <c r="CN797" s="19"/>
      <c r="CO797" s="19"/>
      <c r="CP797" s="19"/>
      <c r="CQ797" s="19"/>
      <c r="CR797" s="19"/>
      <c r="CS797" s="19"/>
      <c r="CT797" s="19"/>
      <c r="CU797" s="19"/>
      <c r="CV797" s="19"/>
    </row>
    <row r="798" spans="1:100">
      <c r="A798" s="19"/>
      <c r="B798" s="19"/>
      <c r="C798" s="19"/>
      <c r="D798" s="19"/>
      <c r="E798" s="19"/>
      <c r="F798" s="19"/>
      <c r="G798" s="19"/>
      <c r="H798" s="21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  <c r="CA798" s="19"/>
      <c r="CB798" s="19"/>
      <c r="CC798" s="19"/>
      <c r="CD798" s="19"/>
      <c r="CE798" s="19"/>
      <c r="CF798" s="19"/>
      <c r="CG798" s="19"/>
      <c r="CH798" s="19"/>
      <c r="CI798" s="19"/>
      <c r="CJ798" s="19"/>
      <c r="CK798" s="19"/>
      <c r="CL798" s="19"/>
      <c r="CM798" s="19"/>
      <c r="CN798" s="19"/>
      <c r="CO798" s="19"/>
      <c r="CP798" s="19"/>
      <c r="CQ798" s="19"/>
      <c r="CR798" s="19"/>
      <c r="CS798" s="19"/>
      <c r="CT798" s="19"/>
      <c r="CU798" s="19"/>
      <c r="CV798" s="19"/>
    </row>
    <row r="799" spans="1:100">
      <c r="A799" s="19"/>
      <c r="B799" s="19"/>
      <c r="C799" s="19"/>
      <c r="D799" s="19"/>
      <c r="E799" s="19"/>
      <c r="F799" s="19"/>
      <c r="G799" s="19"/>
      <c r="H799" s="21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  <c r="CA799" s="19"/>
      <c r="CB799" s="19"/>
      <c r="CC799" s="19"/>
      <c r="CD799" s="19"/>
      <c r="CE799" s="19"/>
      <c r="CF799" s="19"/>
      <c r="CG799" s="19"/>
      <c r="CH799" s="19"/>
      <c r="CI799" s="19"/>
      <c r="CJ799" s="19"/>
      <c r="CK799" s="19"/>
      <c r="CL799" s="19"/>
      <c r="CM799" s="19"/>
      <c r="CN799" s="19"/>
      <c r="CO799" s="19"/>
      <c r="CP799" s="19"/>
      <c r="CQ799" s="19"/>
      <c r="CR799" s="19"/>
      <c r="CS799" s="19"/>
      <c r="CT799" s="19"/>
      <c r="CU799" s="19"/>
      <c r="CV799" s="19"/>
    </row>
    <row r="800" spans="1:100">
      <c r="A800" s="19"/>
      <c r="B800" s="19"/>
      <c r="C800" s="19"/>
      <c r="D800" s="19"/>
      <c r="E800" s="19"/>
      <c r="F800" s="19"/>
      <c r="G800" s="19"/>
      <c r="H800" s="21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R800" s="19"/>
      <c r="BS800" s="19"/>
      <c r="BT800" s="19"/>
      <c r="BU800" s="19"/>
      <c r="BV800" s="19"/>
      <c r="BW800" s="19"/>
      <c r="BX800" s="19"/>
      <c r="BY800" s="19"/>
      <c r="BZ800" s="19"/>
      <c r="CA800" s="19"/>
      <c r="CB800" s="19"/>
      <c r="CC800" s="19"/>
      <c r="CD800" s="19"/>
      <c r="CE800" s="19"/>
      <c r="CF800" s="19"/>
      <c r="CG800" s="19"/>
      <c r="CH800" s="19"/>
      <c r="CI800" s="19"/>
      <c r="CJ800" s="19"/>
      <c r="CK800" s="19"/>
      <c r="CL800" s="19"/>
      <c r="CM800" s="19"/>
      <c r="CN800" s="19"/>
      <c r="CO800" s="19"/>
      <c r="CP800" s="19"/>
      <c r="CQ800" s="19"/>
      <c r="CR800" s="19"/>
      <c r="CS800" s="19"/>
      <c r="CT800" s="19"/>
      <c r="CU800" s="19"/>
      <c r="CV800" s="19"/>
    </row>
    <row r="801" spans="1:100">
      <c r="A801" s="19"/>
      <c r="B801" s="19"/>
      <c r="C801" s="19"/>
      <c r="D801" s="19"/>
      <c r="E801" s="19"/>
      <c r="F801" s="19"/>
      <c r="G801" s="19"/>
      <c r="H801" s="21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  <c r="BO801" s="19"/>
      <c r="BP801" s="19"/>
      <c r="BQ801" s="19"/>
      <c r="BR801" s="19"/>
      <c r="BS801" s="19"/>
      <c r="BT801" s="19"/>
      <c r="BU801" s="19"/>
      <c r="BV801" s="19"/>
      <c r="BW801" s="19"/>
      <c r="BX801" s="19"/>
      <c r="BY801" s="19"/>
      <c r="BZ801" s="19"/>
      <c r="CA801" s="19"/>
      <c r="CB801" s="19"/>
      <c r="CC801" s="19"/>
      <c r="CD801" s="19"/>
      <c r="CE801" s="19"/>
      <c r="CF801" s="19"/>
      <c r="CG801" s="19"/>
      <c r="CH801" s="19"/>
      <c r="CI801" s="19"/>
      <c r="CJ801" s="19"/>
      <c r="CK801" s="19"/>
      <c r="CL801" s="19"/>
      <c r="CM801" s="19"/>
      <c r="CN801" s="19"/>
      <c r="CO801" s="19"/>
      <c r="CP801" s="19"/>
      <c r="CQ801" s="19"/>
      <c r="CR801" s="19"/>
      <c r="CS801" s="19"/>
      <c r="CT801" s="19"/>
      <c r="CU801" s="19"/>
      <c r="CV801" s="19"/>
    </row>
    <row r="802" spans="1:100">
      <c r="A802" s="19"/>
      <c r="B802" s="19"/>
      <c r="C802" s="19"/>
      <c r="D802" s="19"/>
      <c r="E802" s="19"/>
      <c r="F802" s="19"/>
      <c r="G802" s="19"/>
      <c r="H802" s="21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19"/>
      <c r="BY802" s="19"/>
      <c r="BZ802" s="19"/>
      <c r="CA802" s="19"/>
      <c r="CB802" s="19"/>
      <c r="CC802" s="19"/>
      <c r="CD802" s="19"/>
      <c r="CE802" s="19"/>
      <c r="CF802" s="19"/>
      <c r="CG802" s="19"/>
      <c r="CH802" s="19"/>
      <c r="CI802" s="19"/>
      <c r="CJ802" s="19"/>
      <c r="CK802" s="19"/>
      <c r="CL802" s="19"/>
      <c r="CM802" s="19"/>
      <c r="CN802" s="19"/>
      <c r="CO802" s="19"/>
      <c r="CP802" s="19"/>
      <c r="CQ802" s="19"/>
      <c r="CR802" s="19"/>
      <c r="CS802" s="19"/>
      <c r="CT802" s="19"/>
      <c r="CU802" s="19"/>
      <c r="CV802" s="19"/>
    </row>
    <row r="803" spans="1:100">
      <c r="A803" s="19"/>
      <c r="B803" s="19"/>
      <c r="C803" s="19"/>
      <c r="D803" s="19"/>
      <c r="E803" s="19"/>
      <c r="F803" s="19"/>
      <c r="G803" s="19"/>
      <c r="H803" s="21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  <c r="CA803" s="19"/>
      <c r="CB803" s="19"/>
      <c r="CC803" s="19"/>
      <c r="CD803" s="19"/>
      <c r="CE803" s="19"/>
      <c r="CF803" s="19"/>
      <c r="CG803" s="19"/>
      <c r="CH803" s="19"/>
      <c r="CI803" s="19"/>
      <c r="CJ803" s="19"/>
      <c r="CK803" s="19"/>
      <c r="CL803" s="19"/>
      <c r="CM803" s="19"/>
      <c r="CN803" s="19"/>
      <c r="CO803" s="19"/>
      <c r="CP803" s="19"/>
      <c r="CQ803" s="19"/>
      <c r="CR803" s="19"/>
      <c r="CS803" s="19"/>
      <c r="CT803" s="19"/>
      <c r="CU803" s="19"/>
      <c r="CV803" s="19"/>
    </row>
    <row r="804" spans="1:100">
      <c r="A804" s="19"/>
      <c r="B804" s="19"/>
      <c r="C804" s="19"/>
      <c r="D804" s="19"/>
      <c r="E804" s="19"/>
      <c r="F804" s="19"/>
      <c r="G804" s="19"/>
      <c r="H804" s="21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  <c r="CA804" s="19"/>
      <c r="CB804" s="19"/>
      <c r="CC804" s="19"/>
      <c r="CD804" s="19"/>
      <c r="CE804" s="19"/>
      <c r="CF804" s="19"/>
      <c r="CG804" s="19"/>
      <c r="CH804" s="19"/>
      <c r="CI804" s="19"/>
      <c r="CJ804" s="19"/>
      <c r="CK804" s="19"/>
      <c r="CL804" s="19"/>
      <c r="CM804" s="19"/>
      <c r="CN804" s="19"/>
      <c r="CO804" s="19"/>
      <c r="CP804" s="19"/>
      <c r="CQ804" s="19"/>
      <c r="CR804" s="19"/>
      <c r="CS804" s="19"/>
      <c r="CT804" s="19"/>
      <c r="CU804" s="19"/>
      <c r="CV804" s="19"/>
    </row>
    <row r="805" spans="1:100">
      <c r="A805" s="19"/>
      <c r="B805" s="19"/>
      <c r="C805" s="19"/>
      <c r="D805" s="19"/>
      <c r="E805" s="19"/>
      <c r="F805" s="19"/>
      <c r="G805" s="19"/>
      <c r="H805" s="21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  <c r="BO805" s="19"/>
      <c r="BP805" s="19"/>
      <c r="BQ805" s="19"/>
      <c r="BR805" s="19"/>
      <c r="BS805" s="19"/>
      <c r="BT805" s="19"/>
      <c r="BU805" s="19"/>
      <c r="BV805" s="19"/>
      <c r="BW805" s="19"/>
      <c r="BX805" s="19"/>
      <c r="BY805" s="19"/>
      <c r="BZ805" s="19"/>
      <c r="CA805" s="19"/>
      <c r="CB805" s="19"/>
      <c r="CC805" s="19"/>
      <c r="CD805" s="19"/>
      <c r="CE805" s="19"/>
      <c r="CF805" s="19"/>
      <c r="CG805" s="19"/>
      <c r="CH805" s="19"/>
      <c r="CI805" s="19"/>
      <c r="CJ805" s="19"/>
      <c r="CK805" s="19"/>
      <c r="CL805" s="19"/>
      <c r="CM805" s="19"/>
      <c r="CN805" s="19"/>
      <c r="CO805" s="19"/>
      <c r="CP805" s="19"/>
      <c r="CQ805" s="19"/>
      <c r="CR805" s="19"/>
      <c r="CS805" s="19"/>
      <c r="CT805" s="19"/>
      <c r="CU805" s="19"/>
      <c r="CV805" s="19"/>
    </row>
    <row r="806" spans="1:100">
      <c r="A806" s="19"/>
      <c r="B806" s="19"/>
      <c r="C806" s="19"/>
      <c r="D806" s="19"/>
      <c r="E806" s="19"/>
      <c r="F806" s="19"/>
      <c r="G806" s="19"/>
      <c r="H806" s="21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  <c r="BO806" s="19"/>
      <c r="BP806" s="19"/>
      <c r="BQ806" s="19"/>
      <c r="BR806" s="19"/>
      <c r="BS806" s="19"/>
      <c r="BT806" s="19"/>
      <c r="BU806" s="19"/>
      <c r="BV806" s="19"/>
      <c r="BW806" s="19"/>
      <c r="BX806" s="19"/>
      <c r="BY806" s="19"/>
      <c r="BZ806" s="19"/>
      <c r="CA806" s="19"/>
      <c r="CB806" s="19"/>
      <c r="CC806" s="19"/>
      <c r="CD806" s="19"/>
      <c r="CE806" s="19"/>
      <c r="CF806" s="19"/>
      <c r="CG806" s="19"/>
      <c r="CH806" s="19"/>
      <c r="CI806" s="19"/>
      <c r="CJ806" s="19"/>
      <c r="CK806" s="19"/>
      <c r="CL806" s="19"/>
      <c r="CM806" s="19"/>
      <c r="CN806" s="19"/>
      <c r="CO806" s="19"/>
      <c r="CP806" s="19"/>
      <c r="CQ806" s="19"/>
      <c r="CR806" s="19"/>
      <c r="CS806" s="19"/>
      <c r="CT806" s="19"/>
      <c r="CU806" s="19"/>
      <c r="CV806" s="19"/>
    </row>
    <row r="807" spans="1:100">
      <c r="A807" s="19"/>
      <c r="B807" s="19"/>
      <c r="C807" s="19"/>
      <c r="D807" s="19"/>
      <c r="E807" s="19"/>
      <c r="F807" s="19"/>
      <c r="G807" s="19"/>
      <c r="H807" s="21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R807" s="19"/>
      <c r="BS807" s="19"/>
      <c r="BT807" s="19"/>
      <c r="BU807" s="19"/>
      <c r="BV807" s="19"/>
      <c r="BW807" s="19"/>
      <c r="BX807" s="19"/>
      <c r="BY807" s="19"/>
      <c r="BZ807" s="19"/>
      <c r="CA807" s="19"/>
      <c r="CB807" s="19"/>
      <c r="CC807" s="19"/>
      <c r="CD807" s="19"/>
      <c r="CE807" s="19"/>
      <c r="CF807" s="19"/>
      <c r="CG807" s="19"/>
      <c r="CH807" s="19"/>
      <c r="CI807" s="19"/>
      <c r="CJ807" s="19"/>
      <c r="CK807" s="19"/>
      <c r="CL807" s="19"/>
      <c r="CM807" s="19"/>
      <c r="CN807" s="19"/>
      <c r="CO807" s="19"/>
      <c r="CP807" s="19"/>
      <c r="CQ807" s="19"/>
      <c r="CR807" s="19"/>
      <c r="CS807" s="19"/>
      <c r="CT807" s="19"/>
      <c r="CU807" s="19"/>
      <c r="CV807" s="19"/>
    </row>
    <row r="808" spans="1:100">
      <c r="A808" s="19"/>
      <c r="B808" s="19"/>
      <c r="C808" s="19"/>
      <c r="D808" s="19"/>
      <c r="E808" s="19"/>
      <c r="F808" s="19"/>
      <c r="G808" s="19"/>
      <c r="H808" s="21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  <c r="CA808" s="19"/>
      <c r="CB808" s="19"/>
      <c r="CC808" s="19"/>
      <c r="CD808" s="19"/>
      <c r="CE808" s="19"/>
      <c r="CF808" s="19"/>
      <c r="CG808" s="19"/>
      <c r="CH808" s="19"/>
      <c r="CI808" s="19"/>
      <c r="CJ808" s="19"/>
      <c r="CK808" s="19"/>
      <c r="CL808" s="19"/>
      <c r="CM808" s="19"/>
      <c r="CN808" s="19"/>
      <c r="CO808" s="19"/>
      <c r="CP808" s="19"/>
      <c r="CQ808" s="19"/>
      <c r="CR808" s="19"/>
      <c r="CS808" s="19"/>
      <c r="CT808" s="19"/>
      <c r="CU808" s="19"/>
      <c r="CV808" s="19"/>
    </row>
    <row r="809" spans="1:100">
      <c r="A809" s="19"/>
      <c r="B809" s="19"/>
      <c r="C809" s="19"/>
      <c r="D809" s="19"/>
      <c r="E809" s="19"/>
      <c r="F809" s="19"/>
      <c r="G809" s="19"/>
      <c r="H809" s="21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  <c r="CA809" s="19"/>
      <c r="CB809" s="19"/>
      <c r="CC809" s="19"/>
      <c r="CD809" s="19"/>
      <c r="CE809" s="19"/>
      <c r="CF809" s="19"/>
      <c r="CG809" s="19"/>
      <c r="CH809" s="19"/>
      <c r="CI809" s="19"/>
      <c r="CJ809" s="19"/>
      <c r="CK809" s="19"/>
      <c r="CL809" s="19"/>
      <c r="CM809" s="19"/>
      <c r="CN809" s="19"/>
      <c r="CO809" s="19"/>
      <c r="CP809" s="19"/>
      <c r="CQ809" s="19"/>
      <c r="CR809" s="19"/>
      <c r="CS809" s="19"/>
      <c r="CT809" s="19"/>
      <c r="CU809" s="19"/>
      <c r="CV809" s="19"/>
    </row>
    <row r="810" spans="1:100">
      <c r="A810" s="19"/>
      <c r="B810" s="19"/>
      <c r="C810" s="19"/>
      <c r="D810" s="19"/>
      <c r="E810" s="19"/>
      <c r="F810" s="19"/>
      <c r="G810" s="19"/>
      <c r="H810" s="21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  <c r="BO810" s="19"/>
      <c r="BP810" s="19"/>
      <c r="BQ810" s="19"/>
      <c r="BR810" s="19"/>
      <c r="BS810" s="19"/>
      <c r="BT810" s="19"/>
      <c r="BU810" s="19"/>
      <c r="BV810" s="19"/>
      <c r="BW810" s="19"/>
      <c r="BX810" s="19"/>
      <c r="BY810" s="19"/>
      <c r="BZ810" s="19"/>
      <c r="CA810" s="19"/>
      <c r="CB810" s="19"/>
      <c r="CC810" s="19"/>
      <c r="CD810" s="19"/>
      <c r="CE810" s="19"/>
      <c r="CF810" s="19"/>
      <c r="CG810" s="19"/>
      <c r="CH810" s="19"/>
      <c r="CI810" s="19"/>
      <c r="CJ810" s="19"/>
      <c r="CK810" s="19"/>
      <c r="CL810" s="19"/>
      <c r="CM810" s="19"/>
      <c r="CN810" s="19"/>
      <c r="CO810" s="19"/>
      <c r="CP810" s="19"/>
      <c r="CQ810" s="19"/>
      <c r="CR810" s="19"/>
      <c r="CS810" s="19"/>
      <c r="CT810" s="19"/>
      <c r="CU810" s="19"/>
      <c r="CV810" s="19"/>
    </row>
    <row r="811" spans="1:100">
      <c r="A811" s="19"/>
      <c r="B811" s="19"/>
      <c r="C811" s="19"/>
      <c r="D811" s="19"/>
      <c r="E811" s="19"/>
      <c r="F811" s="19"/>
      <c r="G811" s="19"/>
      <c r="H811" s="21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  <c r="BO811" s="19"/>
      <c r="BP811" s="19"/>
      <c r="BQ811" s="19"/>
      <c r="BR811" s="19"/>
      <c r="BS811" s="19"/>
      <c r="BT811" s="19"/>
      <c r="BU811" s="19"/>
      <c r="BV811" s="19"/>
      <c r="BW811" s="19"/>
      <c r="BX811" s="19"/>
      <c r="BY811" s="19"/>
      <c r="BZ811" s="19"/>
      <c r="CA811" s="19"/>
      <c r="CB811" s="19"/>
      <c r="CC811" s="19"/>
      <c r="CD811" s="19"/>
      <c r="CE811" s="19"/>
      <c r="CF811" s="19"/>
      <c r="CG811" s="19"/>
      <c r="CH811" s="19"/>
      <c r="CI811" s="19"/>
      <c r="CJ811" s="19"/>
      <c r="CK811" s="19"/>
      <c r="CL811" s="19"/>
      <c r="CM811" s="19"/>
      <c r="CN811" s="19"/>
      <c r="CO811" s="19"/>
      <c r="CP811" s="19"/>
      <c r="CQ811" s="19"/>
      <c r="CR811" s="19"/>
      <c r="CS811" s="19"/>
      <c r="CT811" s="19"/>
      <c r="CU811" s="19"/>
      <c r="CV811" s="19"/>
    </row>
    <row r="812" spans="1:100">
      <c r="A812" s="19"/>
      <c r="B812" s="19"/>
      <c r="C812" s="19"/>
      <c r="D812" s="19"/>
      <c r="E812" s="19"/>
      <c r="F812" s="19"/>
      <c r="G812" s="19"/>
      <c r="H812" s="21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  <c r="BO812" s="19"/>
      <c r="BP812" s="19"/>
      <c r="BQ812" s="19"/>
      <c r="BR812" s="19"/>
      <c r="BS812" s="19"/>
      <c r="BT812" s="19"/>
      <c r="BU812" s="19"/>
      <c r="BV812" s="19"/>
      <c r="BW812" s="19"/>
      <c r="BX812" s="19"/>
      <c r="BY812" s="19"/>
      <c r="BZ812" s="19"/>
      <c r="CA812" s="19"/>
      <c r="CB812" s="19"/>
      <c r="CC812" s="19"/>
      <c r="CD812" s="19"/>
      <c r="CE812" s="19"/>
      <c r="CF812" s="19"/>
      <c r="CG812" s="19"/>
      <c r="CH812" s="19"/>
      <c r="CI812" s="19"/>
      <c r="CJ812" s="19"/>
      <c r="CK812" s="19"/>
      <c r="CL812" s="19"/>
      <c r="CM812" s="19"/>
      <c r="CN812" s="19"/>
      <c r="CO812" s="19"/>
      <c r="CP812" s="19"/>
      <c r="CQ812" s="19"/>
      <c r="CR812" s="19"/>
      <c r="CS812" s="19"/>
      <c r="CT812" s="19"/>
      <c r="CU812" s="19"/>
      <c r="CV812" s="19"/>
    </row>
    <row r="813" spans="1:100">
      <c r="A813" s="19"/>
      <c r="B813" s="19"/>
      <c r="C813" s="19"/>
      <c r="D813" s="19"/>
      <c r="E813" s="19"/>
      <c r="F813" s="19"/>
      <c r="G813" s="19"/>
      <c r="H813" s="21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  <c r="CA813" s="19"/>
      <c r="CB813" s="19"/>
      <c r="CC813" s="19"/>
      <c r="CD813" s="19"/>
      <c r="CE813" s="19"/>
      <c r="CF813" s="19"/>
      <c r="CG813" s="19"/>
      <c r="CH813" s="19"/>
      <c r="CI813" s="19"/>
      <c r="CJ813" s="19"/>
      <c r="CK813" s="19"/>
      <c r="CL813" s="19"/>
      <c r="CM813" s="19"/>
      <c r="CN813" s="19"/>
      <c r="CO813" s="19"/>
      <c r="CP813" s="19"/>
      <c r="CQ813" s="19"/>
      <c r="CR813" s="19"/>
      <c r="CS813" s="19"/>
      <c r="CT813" s="19"/>
      <c r="CU813" s="19"/>
      <c r="CV813" s="19"/>
    </row>
    <row r="814" spans="1:100">
      <c r="A814" s="19"/>
      <c r="B814" s="19"/>
      <c r="C814" s="19"/>
      <c r="D814" s="19"/>
      <c r="E814" s="19"/>
      <c r="F814" s="19"/>
      <c r="G814" s="19"/>
      <c r="H814" s="21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  <c r="CA814" s="19"/>
      <c r="CB814" s="19"/>
      <c r="CC814" s="19"/>
      <c r="CD814" s="19"/>
      <c r="CE814" s="19"/>
      <c r="CF814" s="19"/>
      <c r="CG814" s="19"/>
      <c r="CH814" s="19"/>
      <c r="CI814" s="19"/>
      <c r="CJ814" s="19"/>
      <c r="CK814" s="19"/>
      <c r="CL814" s="19"/>
      <c r="CM814" s="19"/>
      <c r="CN814" s="19"/>
      <c r="CO814" s="19"/>
      <c r="CP814" s="19"/>
      <c r="CQ814" s="19"/>
      <c r="CR814" s="19"/>
      <c r="CS814" s="19"/>
      <c r="CT814" s="19"/>
      <c r="CU814" s="19"/>
      <c r="CV814" s="19"/>
    </row>
    <row r="815" spans="1:100">
      <c r="A815" s="19"/>
      <c r="B815" s="19"/>
      <c r="C815" s="19"/>
      <c r="D815" s="19"/>
      <c r="E815" s="19"/>
      <c r="F815" s="19"/>
      <c r="G815" s="19"/>
      <c r="H815" s="21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  <c r="BO815" s="19"/>
      <c r="BP815" s="19"/>
      <c r="BQ815" s="19"/>
      <c r="BR815" s="19"/>
      <c r="BS815" s="19"/>
      <c r="BT815" s="19"/>
      <c r="BU815" s="19"/>
      <c r="BV815" s="19"/>
      <c r="BW815" s="19"/>
      <c r="BX815" s="19"/>
      <c r="BY815" s="19"/>
      <c r="BZ815" s="19"/>
      <c r="CA815" s="19"/>
      <c r="CB815" s="19"/>
      <c r="CC815" s="19"/>
      <c r="CD815" s="19"/>
      <c r="CE815" s="19"/>
      <c r="CF815" s="19"/>
      <c r="CG815" s="19"/>
      <c r="CH815" s="19"/>
      <c r="CI815" s="19"/>
      <c r="CJ815" s="19"/>
      <c r="CK815" s="19"/>
      <c r="CL815" s="19"/>
      <c r="CM815" s="19"/>
      <c r="CN815" s="19"/>
      <c r="CO815" s="19"/>
      <c r="CP815" s="19"/>
      <c r="CQ815" s="19"/>
      <c r="CR815" s="19"/>
      <c r="CS815" s="19"/>
      <c r="CT815" s="19"/>
      <c r="CU815" s="19"/>
      <c r="CV815" s="19"/>
    </row>
    <row r="816" spans="1:100">
      <c r="A816" s="19"/>
      <c r="B816" s="19"/>
      <c r="C816" s="19"/>
      <c r="D816" s="19"/>
      <c r="E816" s="19"/>
      <c r="F816" s="19"/>
      <c r="G816" s="19"/>
      <c r="H816" s="21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  <c r="BO816" s="19"/>
      <c r="BP816" s="19"/>
      <c r="BQ816" s="19"/>
      <c r="BR816" s="19"/>
      <c r="BS816" s="19"/>
      <c r="BT816" s="19"/>
      <c r="BU816" s="19"/>
      <c r="BV816" s="19"/>
      <c r="BW816" s="19"/>
      <c r="BX816" s="19"/>
      <c r="BY816" s="19"/>
      <c r="BZ816" s="19"/>
      <c r="CA816" s="19"/>
      <c r="CB816" s="19"/>
      <c r="CC816" s="19"/>
      <c r="CD816" s="19"/>
      <c r="CE816" s="19"/>
      <c r="CF816" s="19"/>
      <c r="CG816" s="19"/>
      <c r="CH816" s="19"/>
      <c r="CI816" s="19"/>
      <c r="CJ816" s="19"/>
      <c r="CK816" s="19"/>
      <c r="CL816" s="19"/>
      <c r="CM816" s="19"/>
      <c r="CN816" s="19"/>
      <c r="CO816" s="19"/>
      <c r="CP816" s="19"/>
      <c r="CQ816" s="19"/>
      <c r="CR816" s="19"/>
      <c r="CS816" s="19"/>
      <c r="CT816" s="19"/>
      <c r="CU816" s="19"/>
      <c r="CV816" s="19"/>
    </row>
    <row r="817" spans="1:100">
      <c r="A817" s="19"/>
      <c r="B817" s="19"/>
      <c r="C817" s="19"/>
      <c r="D817" s="19"/>
      <c r="E817" s="19"/>
      <c r="F817" s="19"/>
      <c r="G817" s="19"/>
      <c r="H817" s="21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  <c r="BO817" s="19"/>
      <c r="BP817" s="19"/>
      <c r="BQ817" s="19"/>
      <c r="BR817" s="19"/>
      <c r="BS817" s="19"/>
      <c r="BT817" s="19"/>
      <c r="BU817" s="19"/>
      <c r="BV817" s="19"/>
      <c r="BW817" s="19"/>
      <c r="BX817" s="19"/>
      <c r="BY817" s="19"/>
      <c r="BZ817" s="19"/>
      <c r="CA817" s="19"/>
      <c r="CB817" s="19"/>
      <c r="CC817" s="19"/>
      <c r="CD817" s="19"/>
      <c r="CE817" s="19"/>
      <c r="CF817" s="19"/>
      <c r="CG817" s="19"/>
      <c r="CH817" s="19"/>
      <c r="CI817" s="19"/>
      <c r="CJ817" s="19"/>
      <c r="CK817" s="19"/>
      <c r="CL817" s="19"/>
      <c r="CM817" s="19"/>
      <c r="CN817" s="19"/>
      <c r="CO817" s="19"/>
      <c r="CP817" s="19"/>
      <c r="CQ817" s="19"/>
      <c r="CR817" s="19"/>
      <c r="CS817" s="19"/>
      <c r="CT817" s="19"/>
      <c r="CU817" s="19"/>
      <c r="CV817" s="19"/>
    </row>
    <row r="818" spans="1:100">
      <c r="A818" s="19"/>
      <c r="B818" s="19"/>
      <c r="C818" s="19"/>
      <c r="D818" s="19"/>
      <c r="E818" s="19"/>
      <c r="F818" s="19"/>
      <c r="G818" s="19"/>
      <c r="H818" s="21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  <c r="CA818" s="19"/>
      <c r="CB818" s="19"/>
      <c r="CC818" s="19"/>
      <c r="CD818" s="19"/>
      <c r="CE818" s="19"/>
      <c r="CF818" s="19"/>
      <c r="CG818" s="19"/>
      <c r="CH818" s="19"/>
      <c r="CI818" s="19"/>
      <c r="CJ818" s="19"/>
      <c r="CK818" s="19"/>
      <c r="CL818" s="19"/>
      <c r="CM818" s="19"/>
      <c r="CN818" s="19"/>
      <c r="CO818" s="19"/>
      <c r="CP818" s="19"/>
      <c r="CQ818" s="19"/>
      <c r="CR818" s="19"/>
      <c r="CS818" s="19"/>
      <c r="CT818" s="19"/>
      <c r="CU818" s="19"/>
      <c r="CV818" s="19"/>
    </row>
    <row r="819" spans="1:100">
      <c r="A819" s="19"/>
      <c r="B819" s="19"/>
      <c r="C819" s="19"/>
      <c r="D819" s="19"/>
      <c r="E819" s="19"/>
      <c r="F819" s="19"/>
      <c r="G819" s="19"/>
      <c r="H819" s="21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  <c r="CA819" s="19"/>
      <c r="CB819" s="19"/>
      <c r="CC819" s="19"/>
      <c r="CD819" s="19"/>
      <c r="CE819" s="19"/>
      <c r="CF819" s="19"/>
      <c r="CG819" s="19"/>
      <c r="CH819" s="19"/>
      <c r="CI819" s="19"/>
      <c r="CJ819" s="19"/>
      <c r="CK819" s="19"/>
      <c r="CL819" s="19"/>
      <c r="CM819" s="19"/>
      <c r="CN819" s="19"/>
      <c r="CO819" s="19"/>
      <c r="CP819" s="19"/>
      <c r="CQ819" s="19"/>
      <c r="CR819" s="19"/>
      <c r="CS819" s="19"/>
      <c r="CT819" s="19"/>
      <c r="CU819" s="19"/>
      <c r="CV819" s="19"/>
    </row>
    <row r="820" spans="1:100">
      <c r="A820" s="19"/>
      <c r="B820" s="19"/>
      <c r="C820" s="19"/>
      <c r="D820" s="19"/>
      <c r="E820" s="19"/>
      <c r="F820" s="19"/>
      <c r="G820" s="19"/>
      <c r="H820" s="21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  <c r="BO820" s="19"/>
      <c r="BP820" s="19"/>
      <c r="BQ820" s="19"/>
      <c r="BR820" s="19"/>
      <c r="BS820" s="19"/>
      <c r="BT820" s="19"/>
      <c r="BU820" s="19"/>
      <c r="BV820" s="19"/>
      <c r="BW820" s="19"/>
      <c r="BX820" s="19"/>
      <c r="BY820" s="19"/>
      <c r="BZ820" s="19"/>
      <c r="CA820" s="19"/>
      <c r="CB820" s="19"/>
      <c r="CC820" s="19"/>
      <c r="CD820" s="19"/>
      <c r="CE820" s="19"/>
      <c r="CF820" s="19"/>
      <c r="CG820" s="19"/>
      <c r="CH820" s="19"/>
      <c r="CI820" s="19"/>
      <c r="CJ820" s="19"/>
      <c r="CK820" s="19"/>
      <c r="CL820" s="19"/>
      <c r="CM820" s="19"/>
      <c r="CN820" s="19"/>
      <c r="CO820" s="19"/>
      <c r="CP820" s="19"/>
      <c r="CQ820" s="19"/>
      <c r="CR820" s="19"/>
      <c r="CS820" s="19"/>
      <c r="CT820" s="19"/>
      <c r="CU820" s="19"/>
      <c r="CV820" s="19"/>
    </row>
    <row r="821" spans="1:100">
      <c r="A821" s="19"/>
      <c r="B821" s="19"/>
      <c r="C821" s="19"/>
      <c r="D821" s="19"/>
      <c r="E821" s="19"/>
      <c r="F821" s="19"/>
      <c r="G821" s="19"/>
      <c r="H821" s="21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  <c r="BY821" s="19"/>
      <c r="BZ821" s="19"/>
      <c r="CA821" s="19"/>
      <c r="CB821" s="19"/>
      <c r="CC821" s="19"/>
      <c r="CD821" s="19"/>
      <c r="CE821" s="19"/>
      <c r="CF821" s="19"/>
      <c r="CG821" s="19"/>
      <c r="CH821" s="19"/>
      <c r="CI821" s="19"/>
      <c r="CJ821" s="19"/>
      <c r="CK821" s="19"/>
      <c r="CL821" s="19"/>
      <c r="CM821" s="19"/>
      <c r="CN821" s="19"/>
      <c r="CO821" s="19"/>
      <c r="CP821" s="19"/>
      <c r="CQ821" s="19"/>
      <c r="CR821" s="19"/>
      <c r="CS821" s="19"/>
      <c r="CT821" s="19"/>
      <c r="CU821" s="19"/>
      <c r="CV821" s="19"/>
    </row>
    <row r="822" spans="1:100">
      <c r="A822" s="19"/>
      <c r="B822" s="19"/>
      <c r="C822" s="19"/>
      <c r="D822" s="19"/>
      <c r="E822" s="19"/>
      <c r="F822" s="19"/>
      <c r="G822" s="19"/>
      <c r="H822" s="21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  <c r="BY822" s="19"/>
      <c r="BZ822" s="19"/>
      <c r="CA822" s="19"/>
      <c r="CB822" s="19"/>
      <c r="CC822" s="19"/>
      <c r="CD822" s="19"/>
      <c r="CE822" s="19"/>
      <c r="CF822" s="19"/>
      <c r="CG822" s="19"/>
      <c r="CH822" s="19"/>
      <c r="CI822" s="19"/>
      <c r="CJ822" s="19"/>
      <c r="CK822" s="19"/>
      <c r="CL822" s="19"/>
      <c r="CM822" s="19"/>
      <c r="CN822" s="19"/>
      <c r="CO822" s="19"/>
      <c r="CP822" s="19"/>
      <c r="CQ822" s="19"/>
      <c r="CR822" s="19"/>
      <c r="CS822" s="19"/>
      <c r="CT822" s="19"/>
      <c r="CU822" s="19"/>
      <c r="CV822" s="19"/>
    </row>
    <row r="823" spans="1:100">
      <c r="A823" s="19"/>
      <c r="B823" s="19"/>
      <c r="C823" s="19"/>
      <c r="D823" s="19"/>
      <c r="E823" s="19"/>
      <c r="F823" s="19"/>
      <c r="G823" s="19"/>
      <c r="H823" s="21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  <c r="CA823" s="19"/>
      <c r="CB823" s="19"/>
      <c r="CC823" s="19"/>
      <c r="CD823" s="19"/>
      <c r="CE823" s="19"/>
      <c r="CF823" s="19"/>
      <c r="CG823" s="19"/>
      <c r="CH823" s="19"/>
      <c r="CI823" s="19"/>
      <c r="CJ823" s="19"/>
      <c r="CK823" s="19"/>
      <c r="CL823" s="19"/>
      <c r="CM823" s="19"/>
      <c r="CN823" s="19"/>
      <c r="CO823" s="19"/>
      <c r="CP823" s="19"/>
      <c r="CQ823" s="19"/>
      <c r="CR823" s="19"/>
      <c r="CS823" s="19"/>
      <c r="CT823" s="19"/>
      <c r="CU823" s="19"/>
      <c r="CV823" s="19"/>
    </row>
    <row r="824" spans="1:100">
      <c r="A824" s="19"/>
      <c r="B824" s="19"/>
      <c r="C824" s="19"/>
      <c r="D824" s="19"/>
      <c r="E824" s="19"/>
      <c r="F824" s="19"/>
      <c r="G824" s="19"/>
      <c r="H824" s="21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  <c r="CA824" s="19"/>
      <c r="CB824" s="19"/>
      <c r="CC824" s="19"/>
      <c r="CD824" s="19"/>
      <c r="CE824" s="19"/>
      <c r="CF824" s="19"/>
      <c r="CG824" s="19"/>
      <c r="CH824" s="19"/>
      <c r="CI824" s="19"/>
      <c r="CJ824" s="19"/>
      <c r="CK824" s="19"/>
      <c r="CL824" s="19"/>
      <c r="CM824" s="19"/>
      <c r="CN824" s="19"/>
      <c r="CO824" s="19"/>
      <c r="CP824" s="19"/>
      <c r="CQ824" s="19"/>
      <c r="CR824" s="19"/>
      <c r="CS824" s="19"/>
      <c r="CT824" s="19"/>
      <c r="CU824" s="19"/>
      <c r="CV824" s="19"/>
    </row>
    <row r="825" spans="1:100">
      <c r="A825" s="19"/>
      <c r="B825" s="19"/>
      <c r="C825" s="19"/>
      <c r="D825" s="19"/>
      <c r="E825" s="19"/>
      <c r="F825" s="19"/>
      <c r="G825" s="19"/>
      <c r="H825" s="21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R825" s="19"/>
      <c r="BS825" s="19"/>
      <c r="BT825" s="19"/>
      <c r="BU825" s="19"/>
      <c r="BV825" s="19"/>
      <c r="BW825" s="19"/>
      <c r="BX825" s="19"/>
      <c r="BY825" s="19"/>
      <c r="BZ825" s="19"/>
      <c r="CA825" s="19"/>
      <c r="CB825" s="19"/>
      <c r="CC825" s="19"/>
      <c r="CD825" s="19"/>
      <c r="CE825" s="19"/>
      <c r="CF825" s="19"/>
      <c r="CG825" s="19"/>
      <c r="CH825" s="19"/>
      <c r="CI825" s="19"/>
      <c r="CJ825" s="19"/>
      <c r="CK825" s="19"/>
      <c r="CL825" s="19"/>
      <c r="CM825" s="19"/>
      <c r="CN825" s="19"/>
      <c r="CO825" s="19"/>
      <c r="CP825" s="19"/>
      <c r="CQ825" s="19"/>
      <c r="CR825" s="19"/>
      <c r="CS825" s="19"/>
      <c r="CT825" s="19"/>
      <c r="CU825" s="19"/>
      <c r="CV825" s="19"/>
    </row>
    <row r="826" spans="1:100">
      <c r="A826" s="19"/>
      <c r="B826" s="19"/>
      <c r="C826" s="19"/>
      <c r="D826" s="19"/>
      <c r="E826" s="19"/>
      <c r="F826" s="19"/>
      <c r="G826" s="19"/>
      <c r="H826" s="21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  <c r="BO826" s="19"/>
      <c r="BP826" s="19"/>
      <c r="BQ826" s="19"/>
      <c r="BR826" s="19"/>
      <c r="BS826" s="19"/>
      <c r="BT826" s="19"/>
      <c r="BU826" s="19"/>
      <c r="BV826" s="19"/>
      <c r="BW826" s="19"/>
      <c r="BX826" s="19"/>
      <c r="BY826" s="19"/>
      <c r="BZ826" s="19"/>
      <c r="CA826" s="19"/>
      <c r="CB826" s="19"/>
      <c r="CC826" s="19"/>
      <c r="CD826" s="19"/>
      <c r="CE826" s="19"/>
      <c r="CF826" s="19"/>
      <c r="CG826" s="19"/>
      <c r="CH826" s="19"/>
      <c r="CI826" s="19"/>
      <c r="CJ826" s="19"/>
      <c r="CK826" s="19"/>
      <c r="CL826" s="19"/>
      <c r="CM826" s="19"/>
      <c r="CN826" s="19"/>
      <c r="CO826" s="19"/>
      <c r="CP826" s="19"/>
      <c r="CQ826" s="19"/>
      <c r="CR826" s="19"/>
      <c r="CS826" s="19"/>
      <c r="CT826" s="19"/>
      <c r="CU826" s="19"/>
      <c r="CV826" s="19"/>
    </row>
    <row r="827" spans="1:100">
      <c r="A827" s="19"/>
      <c r="B827" s="19"/>
      <c r="C827" s="19"/>
      <c r="D827" s="19"/>
      <c r="E827" s="19"/>
      <c r="F827" s="19"/>
      <c r="G827" s="19"/>
      <c r="H827" s="21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R827" s="19"/>
      <c r="BS827" s="19"/>
      <c r="BT827" s="19"/>
      <c r="BU827" s="19"/>
      <c r="BV827" s="19"/>
      <c r="BW827" s="19"/>
      <c r="BX827" s="19"/>
      <c r="BY827" s="19"/>
      <c r="BZ827" s="19"/>
      <c r="CA827" s="19"/>
      <c r="CB827" s="19"/>
      <c r="CC827" s="19"/>
      <c r="CD827" s="19"/>
      <c r="CE827" s="19"/>
      <c r="CF827" s="19"/>
      <c r="CG827" s="19"/>
      <c r="CH827" s="19"/>
      <c r="CI827" s="19"/>
      <c r="CJ827" s="19"/>
      <c r="CK827" s="19"/>
      <c r="CL827" s="19"/>
      <c r="CM827" s="19"/>
      <c r="CN827" s="19"/>
      <c r="CO827" s="19"/>
      <c r="CP827" s="19"/>
      <c r="CQ827" s="19"/>
      <c r="CR827" s="19"/>
      <c r="CS827" s="19"/>
      <c r="CT827" s="19"/>
      <c r="CU827" s="19"/>
      <c r="CV827" s="19"/>
    </row>
    <row r="828" spans="1:100">
      <c r="A828" s="19"/>
      <c r="B828" s="19"/>
      <c r="C828" s="19"/>
      <c r="D828" s="19"/>
      <c r="E828" s="19"/>
      <c r="F828" s="19"/>
      <c r="G828" s="19"/>
      <c r="H828" s="21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  <c r="CA828" s="19"/>
      <c r="CB828" s="19"/>
      <c r="CC828" s="19"/>
      <c r="CD828" s="19"/>
      <c r="CE828" s="19"/>
      <c r="CF828" s="19"/>
      <c r="CG828" s="19"/>
      <c r="CH828" s="19"/>
      <c r="CI828" s="19"/>
      <c r="CJ828" s="19"/>
      <c r="CK828" s="19"/>
      <c r="CL828" s="19"/>
      <c r="CM828" s="19"/>
      <c r="CN828" s="19"/>
      <c r="CO828" s="19"/>
      <c r="CP828" s="19"/>
      <c r="CQ828" s="19"/>
      <c r="CR828" s="19"/>
      <c r="CS828" s="19"/>
      <c r="CT828" s="19"/>
      <c r="CU828" s="19"/>
      <c r="CV828" s="19"/>
    </row>
    <row r="829" spans="1:100">
      <c r="A829" s="19"/>
      <c r="B829" s="19"/>
      <c r="C829" s="19"/>
      <c r="D829" s="19"/>
      <c r="E829" s="19"/>
      <c r="F829" s="19"/>
      <c r="G829" s="19"/>
      <c r="H829" s="21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  <c r="CA829" s="19"/>
      <c r="CB829" s="19"/>
      <c r="CC829" s="19"/>
      <c r="CD829" s="19"/>
      <c r="CE829" s="19"/>
      <c r="CF829" s="19"/>
      <c r="CG829" s="19"/>
      <c r="CH829" s="19"/>
      <c r="CI829" s="19"/>
      <c r="CJ829" s="19"/>
      <c r="CK829" s="19"/>
      <c r="CL829" s="19"/>
      <c r="CM829" s="19"/>
      <c r="CN829" s="19"/>
      <c r="CO829" s="19"/>
      <c r="CP829" s="19"/>
      <c r="CQ829" s="19"/>
      <c r="CR829" s="19"/>
      <c r="CS829" s="19"/>
      <c r="CT829" s="19"/>
      <c r="CU829" s="19"/>
      <c r="CV829" s="19"/>
    </row>
    <row r="830" spans="1:100">
      <c r="A830" s="19"/>
      <c r="B830" s="19"/>
      <c r="C830" s="19"/>
      <c r="D830" s="19"/>
      <c r="E830" s="19"/>
      <c r="F830" s="19"/>
      <c r="G830" s="19"/>
      <c r="H830" s="21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  <c r="BO830" s="19"/>
      <c r="BP830" s="19"/>
      <c r="BQ830" s="19"/>
      <c r="BR830" s="19"/>
      <c r="BS830" s="19"/>
      <c r="BT830" s="19"/>
      <c r="BU830" s="19"/>
      <c r="BV830" s="19"/>
      <c r="BW830" s="19"/>
      <c r="BX830" s="19"/>
      <c r="BY830" s="19"/>
      <c r="BZ830" s="19"/>
      <c r="CA830" s="19"/>
      <c r="CB830" s="19"/>
      <c r="CC830" s="19"/>
      <c r="CD830" s="19"/>
      <c r="CE830" s="19"/>
      <c r="CF830" s="19"/>
      <c r="CG830" s="19"/>
      <c r="CH830" s="19"/>
      <c r="CI830" s="19"/>
      <c r="CJ830" s="19"/>
      <c r="CK830" s="19"/>
      <c r="CL830" s="19"/>
      <c r="CM830" s="19"/>
      <c r="CN830" s="19"/>
      <c r="CO830" s="19"/>
      <c r="CP830" s="19"/>
      <c r="CQ830" s="19"/>
      <c r="CR830" s="19"/>
      <c r="CS830" s="19"/>
      <c r="CT830" s="19"/>
      <c r="CU830" s="19"/>
      <c r="CV830" s="19"/>
    </row>
    <row r="831" spans="1:100">
      <c r="A831" s="19"/>
      <c r="B831" s="19"/>
      <c r="C831" s="19"/>
      <c r="D831" s="19"/>
      <c r="E831" s="19"/>
      <c r="F831" s="19"/>
      <c r="G831" s="19"/>
      <c r="H831" s="21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  <c r="BO831" s="19"/>
      <c r="BP831" s="19"/>
      <c r="BQ831" s="19"/>
      <c r="BR831" s="19"/>
      <c r="BS831" s="19"/>
      <c r="BT831" s="19"/>
      <c r="BU831" s="19"/>
      <c r="BV831" s="19"/>
      <c r="BW831" s="19"/>
      <c r="BX831" s="19"/>
      <c r="BY831" s="19"/>
      <c r="BZ831" s="19"/>
      <c r="CA831" s="19"/>
      <c r="CB831" s="19"/>
      <c r="CC831" s="19"/>
      <c r="CD831" s="19"/>
      <c r="CE831" s="19"/>
      <c r="CF831" s="19"/>
      <c r="CG831" s="19"/>
      <c r="CH831" s="19"/>
      <c r="CI831" s="19"/>
      <c r="CJ831" s="19"/>
      <c r="CK831" s="19"/>
      <c r="CL831" s="19"/>
      <c r="CM831" s="19"/>
      <c r="CN831" s="19"/>
      <c r="CO831" s="19"/>
      <c r="CP831" s="19"/>
      <c r="CQ831" s="19"/>
      <c r="CR831" s="19"/>
      <c r="CS831" s="19"/>
      <c r="CT831" s="19"/>
      <c r="CU831" s="19"/>
      <c r="CV831" s="19"/>
    </row>
    <row r="832" spans="1:100">
      <c r="A832" s="19"/>
      <c r="B832" s="19"/>
      <c r="C832" s="19"/>
      <c r="D832" s="19"/>
      <c r="E832" s="19"/>
      <c r="F832" s="19"/>
      <c r="G832" s="19"/>
      <c r="H832" s="21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  <c r="BO832" s="19"/>
      <c r="BP832" s="19"/>
      <c r="BQ832" s="19"/>
      <c r="BR832" s="19"/>
      <c r="BS832" s="19"/>
      <c r="BT832" s="19"/>
      <c r="BU832" s="19"/>
      <c r="BV832" s="19"/>
      <c r="BW832" s="19"/>
      <c r="BX832" s="19"/>
      <c r="BY832" s="19"/>
      <c r="BZ832" s="19"/>
      <c r="CA832" s="19"/>
      <c r="CB832" s="19"/>
      <c r="CC832" s="19"/>
      <c r="CD832" s="19"/>
      <c r="CE832" s="19"/>
      <c r="CF832" s="19"/>
      <c r="CG832" s="19"/>
      <c r="CH832" s="19"/>
      <c r="CI832" s="19"/>
      <c r="CJ832" s="19"/>
      <c r="CK832" s="19"/>
      <c r="CL832" s="19"/>
      <c r="CM832" s="19"/>
      <c r="CN832" s="19"/>
      <c r="CO832" s="19"/>
      <c r="CP832" s="19"/>
      <c r="CQ832" s="19"/>
      <c r="CR832" s="19"/>
      <c r="CS832" s="19"/>
      <c r="CT832" s="19"/>
      <c r="CU832" s="19"/>
      <c r="CV832" s="19"/>
    </row>
    <row r="833" spans="1:100">
      <c r="A833" s="19"/>
      <c r="B833" s="19"/>
      <c r="C833" s="19"/>
      <c r="D833" s="19"/>
      <c r="E833" s="19"/>
      <c r="F833" s="19"/>
      <c r="G833" s="19"/>
      <c r="H833" s="21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  <c r="CA833" s="19"/>
      <c r="CB833" s="19"/>
      <c r="CC833" s="19"/>
      <c r="CD833" s="19"/>
      <c r="CE833" s="19"/>
      <c r="CF833" s="19"/>
      <c r="CG833" s="19"/>
      <c r="CH833" s="19"/>
      <c r="CI833" s="19"/>
      <c r="CJ833" s="19"/>
      <c r="CK833" s="19"/>
      <c r="CL833" s="19"/>
      <c r="CM833" s="19"/>
      <c r="CN833" s="19"/>
      <c r="CO833" s="19"/>
      <c r="CP833" s="19"/>
      <c r="CQ833" s="19"/>
      <c r="CR833" s="19"/>
      <c r="CS833" s="19"/>
      <c r="CT833" s="19"/>
      <c r="CU833" s="19"/>
      <c r="CV833" s="19"/>
    </row>
    <row r="834" spans="1:100">
      <c r="A834" s="19"/>
      <c r="B834" s="19"/>
      <c r="C834" s="19"/>
      <c r="D834" s="19"/>
      <c r="E834" s="19"/>
      <c r="F834" s="19"/>
      <c r="G834" s="19"/>
      <c r="H834" s="21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  <c r="CA834" s="19"/>
      <c r="CB834" s="19"/>
      <c r="CC834" s="19"/>
      <c r="CD834" s="19"/>
      <c r="CE834" s="19"/>
      <c r="CF834" s="19"/>
      <c r="CG834" s="19"/>
      <c r="CH834" s="19"/>
      <c r="CI834" s="19"/>
      <c r="CJ834" s="19"/>
      <c r="CK834" s="19"/>
      <c r="CL834" s="19"/>
      <c r="CM834" s="19"/>
      <c r="CN834" s="19"/>
      <c r="CO834" s="19"/>
      <c r="CP834" s="19"/>
      <c r="CQ834" s="19"/>
      <c r="CR834" s="19"/>
      <c r="CS834" s="19"/>
      <c r="CT834" s="19"/>
      <c r="CU834" s="19"/>
      <c r="CV834" s="19"/>
    </row>
    <row r="835" spans="1:100">
      <c r="A835" s="19"/>
      <c r="B835" s="19"/>
      <c r="C835" s="19"/>
      <c r="D835" s="19"/>
      <c r="E835" s="19"/>
      <c r="F835" s="19"/>
      <c r="G835" s="19"/>
      <c r="H835" s="21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BV835" s="19"/>
      <c r="BW835" s="19"/>
      <c r="BX835" s="19"/>
      <c r="BY835" s="19"/>
      <c r="BZ835" s="19"/>
      <c r="CA835" s="19"/>
      <c r="CB835" s="19"/>
      <c r="CC835" s="19"/>
      <c r="CD835" s="19"/>
      <c r="CE835" s="19"/>
      <c r="CF835" s="19"/>
      <c r="CG835" s="19"/>
      <c r="CH835" s="19"/>
      <c r="CI835" s="19"/>
      <c r="CJ835" s="19"/>
      <c r="CK835" s="19"/>
      <c r="CL835" s="19"/>
      <c r="CM835" s="19"/>
      <c r="CN835" s="19"/>
      <c r="CO835" s="19"/>
      <c r="CP835" s="19"/>
      <c r="CQ835" s="19"/>
      <c r="CR835" s="19"/>
      <c r="CS835" s="19"/>
      <c r="CT835" s="19"/>
      <c r="CU835" s="19"/>
      <c r="CV835" s="19"/>
    </row>
    <row r="836" spans="1:100">
      <c r="A836" s="19"/>
      <c r="B836" s="19"/>
      <c r="C836" s="19"/>
      <c r="D836" s="19"/>
      <c r="E836" s="19"/>
      <c r="F836" s="19"/>
      <c r="G836" s="19"/>
      <c r="H836" s="21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  <c r="BY836" s="19"/>
      <c r="BZ836" s="19"/>
      <c r="CA836" s="19"/>
      <c r="CB836" s="19"/>
      <c r="CC836" s="19"/>
      <c r="CD836" s="19"/>
      <c r="CE836" s="19"/>
      <c r="CF836" s="19"/>
      <c r="CG836" s="19"/>
      <c r="CH836" s="19"/>
      <c r="CI836" s="19"/>
      <c r="CJ836" s="19"/>
      <c r="CK836" s="19"/>
      <c r="CL836" s="19"/>
      <c r="CM836" s="19"/>
      <c r="CN836" s="19"/>
      <c r="CO836" s="19"/>
      <c r="CP836" s="19"/>
      <c r="CQ836" s="19"/>
      <c r="CR836" s="19"/>
      <c r="CS836" s="19"/>
      <c r="CT836" s="19"/>
      <c r="CU836" s="19"/>
      <c r="CV836" s="19"/>
    </row>
    <row r="837" spans="1:100">
      <c r="A837" s="19"/>
      <c r="B837" s="19"/>
      <c r="C837" s="19"/>
      <c r="D837" s="19"/>
      <c r="E837" s="19"/>
      <c r="F837" s="19"/>
      <c r="G837" s="19"/>
      <c r="H837" s="21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  <c r="CA837" s="19"/>
      <c r="CB837" s="19"/>
      <c r="CC837" s="19"/>
      <c r="CD837" s="19"/>
      <c r="CE837" s="19"/>
      <c r="CF837" s="19"/>
      <c r="CG837" s="19"/>
      <c r="CH837" s="19"/>
      <c r="CI837" s="19"/>
      <c r="CJ837" s="19"/>
      <c r="CK837" s="19"/>
      <c r="CL837" s="19"/>
      <c r="CM837" s="19"/>
      <c r="CN837" s="19"/>
      <c r="CO837" s="19"/>
      <c r="CP837" s="19"/>
      <c r="CQ837" s="19"/>
      <c r="CR837" s="19"/>
      <c r="CS837" s="19"/>
      <c r="CT837" s="19"/>
      <c r="CU837" s="19"/>
      <c r="CV837" s="19"/>
    </row>
    <row r="838" spans="1:100">
      <c r="A838" s="19"/>
      <c r="B838" s="19"/>
      <c r="C838" s="19"/>
      <c r="D838" s="19"/>
      <c r="E838" s="19"/>
      <c r="F838" s="19"/>
      <c r="G838" s="19"/>
      <c r="H838" s="21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  <c r="CA838" s="19"/>
      <c r="CB838" s="19"/>
      <c r="CC838" s="19"/>
      <c r="CD838" s="19"/>
      <c r="CE838" s="19"/>
      <c r="CF838" s="19"/>
      <c r="CG838" s="19"/>
      <c r="CH838" s="19"/>
      <c r="CI838" s="19"/>
      <c r="CJ838" s="19"/>
      <c r="CK838" s="19"/>
      <c r="CL838" s="19"/>
      <c r="CM838" s="19"/>
      <c r="CN838" s="19"/>
      <c r="CO838" s="19"/>
      <c r="CP838" s="19"/>
      <c r="CQ838" s="19"/>
      <c r="CR838" s="19"/>
      <c r="CS838" s="19"/>
      <c r="CT838" s="19"/>
      <c r="CU838" s="19"/>
      <c r="CV838" s="19"/>
    </row>
    <row r="839" spans="1:100">
      <c r="A839" s="19"/>
      <c r="B839" s="19"/>
      <c r="C839" s="19"/>
      <c r="D839" s="19"/>
      <c r="E839" s="19"/>
      <c r="F839" s="19"/>
      <c r="G839" s="19"/>
      <c r="H839" s="21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  <c r="CA839" s="19"/>
      <c r="CB839" s="19"/>
      <c r="CC839" s="19"/>
      <c r="CD839" s="19"/>
      <c r="CE839" s="19"/>
      <c r="CF839" s="19"/>
      <c r="CG839" s="19"/>
      <c r="CH839" s="19"/>
      <c r="CI839" s="19"/>
      <c r="CJ839" s="19"/>
      <c r="CK839" s="19"/>
      <c r="CL839" s="19"/>
      <c r="CM839" s="19"/>
      <c r="CN839" s="19"/>
      <c r="CO839" s="19"/>
      <c r="CP839" s="19"/>
      <c r="CQ839" s="19"/>
      <c r="CR839" s="19"/>
      <c r="CS839" s="19"/>
      <c r="CT839" s="19"/>
      <c r="CU839" s="19"/>
      <c r="CV839" s="19"/>
    </row>
    <row r="840" spans="1:100">
      <c r="A840" s="19"/>
      <c r="B840" s="19"/>
      <c r="C840" s="19"/>
      <c r="D840" s="19"/>
      <c r="E840" s="19"/>
      <c r="F840" s="19"/>
      <c r="G840" s="19"/>
      <c r="H840" s="21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  <c r="CA840" s="19"/>
      <c r="CB840" s="19"/>
      <c r="CC840" s="19"/>
      <c r="CD840" s="19"/>
      <c r="CE840" s="19"/>
      <c r="CF840" s="19"/>
      <c r="CG840" s="19"/>
      <c r="CH840" s="19"/>
      <c r="CI840" s="19"/>
      <c r="CJ840" s="19"/>
      <c r="CK840" s="19"/>
      <c r="CL840" s="19"/>
      <c r="CM840" s="19"/>
      <c r="CN840" s="19"/>
      <c r="CO840" s="19"/>
      <c r="CP840" s="19"/>
      <c r="CQ840" s="19"/>
      <c r="CR840" s="19"/>
      <c r="CS840" s="19"/>
      <c r="CT840" s="19"/>
      <c r="CU840" s="19"/>
      <c r="CV840" s="19"/>
    </row>
    <row r="841" spans="1:100">
      <c r="A841" s="19"/>
      <c r="B841" s="19"/>
      <c r="C841" s="19"/>
      <c r="D841" s="19"/>
      <c r="E841" s="19"/>
      <c r="F841" s="19"/>
      <c r="G841" s="19"/>
      <c r="H841" s="21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  <c r="CA841" s="19"/>
      <c r="CB841" s="19"/>
      <c r="CC841" s="19"/>
      <c r="CD841" s="19"/>
      <c r="CE841" s="19"/>
      <c r="CF841" s="19"/>
      <c r="CG841" s="19"/>
      <c r="CH841" s="19"/>
      <c r="CI841" s="19"/>
      <c r="CJ841" s="19"/>
      <c r="CK841" s="19"/>
      <c r="CL841" s="19"/>
      <c r="CM841" s="19"/>
      <c r="CN841" s="19"/>
      <c r="CO841" s="19"/>
      <c r="CP841" s="19"/>
      <c r="CQ841" s="19"/>
      <c r="CR841" s="19"/>
      <c r="CS841" s="19"/>
      <c r="CT841" s="19"/>
      <c r="CU841" s="19"/>
      <c r="CV841" s="19"/>
    </row>
    <row r="842" spans="1:100">
      <c r="A842" s="19"/>
      <c r="B842" s="19"/>
      <c r="C842" s="19"/>
      <c r="D842" s="19"/>
      <c r="E842" s="19"/>
      <c r="F842" s="19"/>
      <c r="G842" s="19"/>
      <c r="H842" s="21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  <c r="CA842" s="19"/>
      <c r="CB842" s="19"/>
      <c r="CC842" s="19"/>
      <c r="CD842" s="19"/>
      <c r="CE842" s="19"/>
      <c r="CF842" s="19"/>
      <c r="CG842" s="19"/>
      <c r="CH842" s="19"/>
      <c r="CI842" s="19"/>
      <c r="CJ842" s="19"/>
      <c r="CK842" s="19"/>
      <c r="CL842" s="19"/>
      <c r="CM842" s="19"/>
      <c r="CN842" s="19"/>
      <c r="CO842" s="19"/>
      <c r="CP842" s="19"/>
      <c r="CQ842" s="19"/>
      <c r="CR842" s="19"/>
      <c r="CS842" s="19"/>
      <c r="CT842" s="19"/>
      <c r="CU842" s="19"/>
      <c r="CV842" s="19"/>
    </row>
    <row r="843" spans="1:100">
      <c r="A843" s="19"/>
      <c r="B843" s="19"/>
      <c r="C843" s="19"/>
      <c r="D843" s="19"/>
      <c r="E843" s="19"/>
      <c r="F843" s="19"/>
      <c r="G843" s="19"/>
      <c r="H843" s="21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  <c r="CA843" s="19"/>
      <c r="CB843" s="19"/>
      <c r="CC843" s="19"/>
      <c r="CD843" s="19"/>
      <c r="CE843" s="19"/>
      <c r="CF843" s="19"/>
      <c r="CG843" s="19"/>
      <c r="CH843" s="19"/>
      <c r="CI843" s="19"/>
      <c r="CJ843" s="19"/>
      <c r="CK843" s="19"/>
      <c r="CL843" s="19"/>
      <c r="CM843" s="19"/>
      <c r="CN843" s="19"/>
      <c r="CO843" s="19"/>
      <c r="CP843" s="19"/>
      <c r="CQ843" s="19"/>
      <c r="CR843" s="19"/>
      <c r="CS843" s="19"/>
      <c r="CT843" s="19"/>
      <c r="CU843" s="19"/>
      <c r="CV843" s="19"/>
    </row>
    <row r="844" spans="1:100">
      <c r="A844" s="19"/>
      <c r="B844" s="19"/>
      <c r="C844" s="19"/>
      <c r="D844" s="19"/>
      <c r="E844" s="19"/>
      <c r="F844" s="19"/>
      <c r="G844" s="19"/>
      <c r="H844" s="21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  <c r="CA844" s="19"/>
      <c r="CB844" s="19"/>
      <c r="CC844" s="19"/>
      <c r="CD844" s="19"/>
      <c r="CE844" s="19"/>
      <c r="CF844" s="19"/>
      <c r="CG844" s="19"/>
      <c r="CH844" s="19"/>
      <c r="CI844" s="19"/>
      <c r="CJ844" s="19"/>
      <c r="CK844" s="19"/>
      <c r="CL844" s="19"/>
      <c r="CM844" s="19"/>
      <c r="CN844" s="19"/>
      <c r="CO844" s="19"/>
      <c r="CP844" s="19"/>
      <c r="CQ844" s="19"/>
      <c r="CR844" s="19"/>
      <c r="CS844" s="19"/>
      <c r="CT844" s="19"/>
      <c r="CU844" s="19"/>
      <c r="CV844" s="19"/>
    </row>
    <row r="845" spans="1:100">
      <c r="A845" s="19"/>
      <c r="B845" s="19"/>
      <c r="C845" s="19"/>
      <c r="D845" s="19"/>
      <c r="E845" s="19"/>
      <c r="F845" s="19"/>
      <c r="G845" s="19"/>
      <c r="H845" s="21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  <c r="BY845" s="19"/>
      <c r="BZ845" s="19"/>
      <c r="CA845" s="19"/>
      <c r="CB845" s="19"/>
      <c r="CC845" s="19"/>
      <c r="CD845" s="19"/>
      <c r="CE845" s="19"/>
      <c r="CF845" s="19"/>
      <c r="CG845" s="19"/>
      <c r="CH845" s="19"/>
      <c r="CI845" s="19"/>
      <c r="CJ845" s="19"/>
      <c r="CK845" s="19"/>
      <c r="CL845" s="19"/>
      <c r="CM845" s="19"/>
      <c r="CN845" s="19"/>
      <c r="CO845" s="19"/>
      <c r="CP845" s="19"/>
      <c r="CQ845" s="19"/>
      <c r="CR845" s="19"/>
      <c r="CS845" s="19"/>
      <c r="CT845" s="19"/>
      <c r="CU845" s="19"/>
      <c r="CV845" s="19"/>
    </row>
    <row r="846" spans="1:100">
      <c r="A846" s="19"/>
      <c r="B846" s="19"/>
      <c r="C846" s="19"/>
      <c r="D846" s="19"/>
      <c r="E846" s="19"/>
      <c r="F846" s="19"/>
      <c r="G846" s="19"/>
      <c r="H846" s="21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  <c r="CA846" s="19"/>
      <c r="CB846" s="19"/>
      <c r="CC846" s="19"/>
      <c r="CD846" s="19"/>
      <c r="CE846" s="19"/>
      <c r="CF846" s="19"/>
      <c r="CG846" s="19"/>
      <c r="CH846" s="19"/>
      <c r="CI846" s="19"/>
      <c r="CJ846" s="19"/>
      <c r="CK846" s="19"/>
      <c r="CL846" s="19"/>
      <c r="CM846" s="19"/>
      <c r="CN846" s="19"/>
      <c r="CO846" s="19"/>
      <c r="CP846" s="19"/>
      <c r="CQ846" s="19"/>
      <c r="CR846" s="19"/>
      <c r="CS846" s="19"/>
      <c r="CT846" s="19"/>
      <c r="CU846" s="19"/>
      <c r="CV846" s="19"/>
    </row>
    <row r="847" spans="1:100">
      <c r="A847" s="19"/>
      <c r="B847" s="19"/>
      <c r="C847" s="19"/>
      <c r="D847" s="19"/>
      <c r="E847" s="19"/>
      <c r="F847" s="19"/>
      <c r="G847" s="19"/>
      <c r="H847" s="21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  <c r="BY847" s="19"/>
      <c r="BZ847" s="19"/>
      <c r="CA847" s="19"/>
      <c r="CB847" s="19"/>
      <c r="CC847" s="19"/>
      <c r="CD847" s="19"/>
      <c r="CE847" s="19"/>
      <c r="CF847" s="19"/>
      <c r="CG847" s="19"/>
      <c r="CH847" s="19"/>
      <c r="CI847" s="19"/>
      <c r="CJ847" s="19"/>
      <c r="CK847" s="19"/>
      <c r="CL847" s="19"/>
      <c r="CM847" s="19"/>
      <c r="CN847" s="19"/>
      <c r="CO847" s="19"/>
      <c r="CP847" s="19"/>
      <c r="CQ847" s="19"/>
      <c r="CR847" s="19"/>
      <c r="CS847" s="19"/>
      <c r="CT847" s="19"/>
      <c r="CU847" s="19"/>
      <c r="CV847" s="19"/>
    </row>
    <row r="848" spans="1:100">
      <c r="A848" s="19"/>
      <c r="B848" s="19"/>
      <c r="C848" s="19"/>
      <c r="D848" s="19"/>
      <c r="E848" s="19"/>
      <c r="F848" s="19"/>
      <c r="G848" s="19"/>
      <c r="H848" s="21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  <c r="CA848" s="19"/>
      <c r="CB848" s="19"/>
      <c r="CC848" s="19"/>
      <c r="CD848" s="19"/>
      <c r="CE848" s="19"/>
      <c r="CF848" s="19"/>
      <c r="CG848" s="19"/>
      <c r="CH848" s="19"/>
      <c r="CI848" s="19"/>
      <c r="CJ848" s="19"/>
      <c r="CK848" s="19"/>
      <c r="CL848" s="19"/>
      <c r="CM848" s="19"/>
      <c r="CN848" s="19"/>
      <c r="CO848" s="19"/>
      <c r="CP848" s="19"/>
      <c r="CQ848" s="19"/>
      <c r="CR848" s="19"/>
      <c r="CS848" s="19"/>
      <c r="CT848" s="19"/>
      <c r="CU848" s="19"/>
      <c r="CV848" s="19"/>
    </row>
    <row r="849" spans="1:100">
      <c r="A849" s="19"/>
      <c r="B849" s="19"/>
      <c r="C849" s="19"/>
      <c r="D849" s="19"/>
      <c r="E849" s="19"/>
      <c r="F849" s="19"/>
      <c r="G849" s="19"/>
      <c r="H849" s="21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  <c r="CA849" s="19"/>
      <c r="CB849" s="19"/>
      <c r="CC849" s="19"/>
      <c r="CD849" s="19"/>
      <c r="CE849" s="19"/>
      <c r="CF849" s="19"/>
      <c r="CG849" s="19"/>
      <c r="CH849" s="19"/>
      <c r="CI849" s="19"/>
      <c r="CJ849" s="19"/>
      <c r="CK849" s="19"/>
      <c r="CL849" s="19"/>
      <c r="CM849" s="19"/>
      <c r="CN849" s="19"/>
      <c r="CO849" s="19"/>
      <c r="CP849" s="19"/>
      <c r="CQ849" s="19"/>
      <c r="CR849" s="19"/>
      <c r="CS849" s="19"/>
      <c r="CT849" s="19"/>
      <c r="CU849" s="19"/>
      <c r="CV849" s="19"/>
    </row>
    <row r="850" spans="1:100">
      <c r="A850" s="19"/>
      <c r="B850" s="19"/>
      <c r="C850" s="19"/>
      <c r="D850" s="19"/>
      <c r="E850" s="19"/>
      <c r="F850" s="19"/>
      <c r="G850" s="19"/>
      <c r="H850" s="21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  <c r="BV850" s="19"/>
      <c r="BW850" s="19"/>
      <c r="BX850" s="19"/>
      <c r="BY850" s="19"/>
      <c r="BZ850" s="19"/>
      <c r="CA850" s="19"/>
      <c r="CB850" s="19"/>
      <c r="CC850" s="19"/>
      <c r="CD850" s="19"/>
      <c r="CE850" s="19"/>
      <c r="CF850" s="19"/>
      <c r="CG850" s="19"/>
      <c r="CH850" s="19"/>
      <c r="CI850" s="19"/>
      <c r="CJ850" s="19"/>
      <c r="CK850" s="19"/>
      <c r="CL850" s="19"/>
      <c r="CM850" s="19"/>
      <c r="CN850" s="19"/>
      <c r="CO850" s="19"/>
      <c r="CP850" s="19"/>
      <c r="CQ850" s="19"/>
      <c r="CR850" s="19"/>
      <c r="CS850" s="19"/>
      <c r="CT850" s="19"/>
      <c r="CU850" s="19"/>
      <c r="CV850" s="19"/>
    </row>
    <row r="851" spans="1:100">
      <c r="A851" s="19"/>
      <c r="B851" s="19"/>
      <c r="C851" s="19"/>
      <c r="D851" s="19"/>
      <c r="E851" s="19"/>
      <c r="F851" s="19"/>
      <c r="G851" s="19"/>
      <c r="H851" s="21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R851" s="19"/>
      <c r="BS851" s="19"/>
      <c r="BT851" s="19"/>
      <c r="BU851" s="19"/>
      <c r="BV851" s="19"/>
      <c r="BW851" s="19"/>
      <c r="BX851" s="19"/>
      <c r="BY851" s="19"/>
      <c r="BZ851" s="19"/>
      <c r="CA851" s="19"/>
      <c r="CB851" s="19"/>
      <c r="CC851" s="19"/>
      <c r="CD851" s="19"/>
      <c r="CE851" s="19"/>
      <c r="CF851" s="19"/>
      <c r="CG851" s="19"/>
      <c r="CH851" s="19"/>
      <c r="CI851" s="19"/>
      <c r="CJ851" s="19"/>
      <c r="CK851" s="19"/>
      <c r="CL851" s="19"/>
      <c r="CM851" s="19"/>
      <c r="CN851" s="19"/>
      <c r="CO851" s="19"/>
      <c r="CP851" s="19"/>
      <c r="CQ851" s="19"/>
      <c r="CR851" s="19"/>
      <c r="CS851" s="19"/>
      <c r="CT851" s="19"/>
      <c r="CU851" s="19"/>
      <c r="CV851" s="19"/>
    </row>
    <row r="852" spans="1:100">
      <c r="A852" s="19"/>
      <c r="B852" s="19"/>
      <c r="C852" s="19"/>
      <c r="D852" s="19"/>
      <c r="E852" s="19"/>
      <c r="F852" s="19"/>
      <c r="G852" s="19"/>
      <c r="H852" s="21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9"/>
      <c r="BB852" s="19"/>
      <c r="BC852" s="19"/>
      <c r="BD852" s="19"/>
      <c r="BE852" s="19"/>
      <c r="BF852" s="19"/>
      <c r="BG852" s="19"/>
      <c r="BH852" s="19"/>
      <c r="BI852" s="19"/>
      <c r="BJ852" s="19"/>
      <c r="BK852" s="19"/>
      <c r="BL852" s="19"/>
      <c r="BM852" s="19"/>
      <c r="BN852" s="19"/>
      <c r="BO852" s="19"/>
      <c r="BP852" s="19"/>
      <c r="BQ852" s="19"/>
      <c r="BR852" s="19"/>
      <c r="BS852" s="19"/>
      <c r="BT852" s="19"/>
      <c r="BU852" s="19"/>
      <c r="BV852" s="19"/>
      <c r="BW852" s="19"/>
      <c r="BX852" s="19"/>
      <c r="BY852" s="19"/>
      <c r="BZ852" s="19"/>
      <c r="CA852" s="19"/>
      <c r="CB852" s="19"/>
      <c r="CC852" s="19"/>
      <c r="CD852" s="19"/>
      <c r="CE852" s="19"/>
      <c r="CF852" s="19"/>
      <c r="CG852" s="19"/>
      <c r="CH852" s="19"/>
      <c r="CI852" s="19"/>
      <c r="CJ852" s="19"/>
      <c r="CK852" s="19"/>
      <c r="CL852" s="19"/>
      <c r="CM852" s="19"/>
      <c r="CN852" s="19"/>
      <c r="CO852" s="19"/>
      <c r="CP852" s="19"/>
      <c r="CQ852" s="19"/>
      <c r="CR852" s="19"/>
      <c r="CS852" s="19"/>
      <c r="CT852" s="19"/>
      <c r="CU852" s="19"/>
      <c r="CV852" s="19"/>
    </row>
    <row r="853" spans="1:100">
      <c r="A853" s="19"/>
      <c r="B853" s="19"/>
      <c r="C853" s="19"/>
      <c r="D853" s="19"/>
      <c r="E853" s="19"/>
      <c r="F853" s="19"/>
      <c r="G853" s="19"/>
      <c r="H853" s="21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  <c r="BY853" s="19"/>
      <c r="BZ853" s="19"/>
      <c r="CA853" s="19"/>
      <c r="CB853" s="19"/>
      <c r="CC853" s="19"/>
      <c r="CD853" s="19"/>
      <c r="CE853" s="19"/>
      <c r="CF853" s="19"/>
      <c r="CG853" s="19"/>
      <c r="CH853" s="19"/>
      <c r="CI853" s="19"/>
      <c r="CJ853" s="19"/>
      <c r="CK853" s="19"/>
      <c r="CL853" s="19"/>
      <c r="CM853" s="19"/>
      <c r="CN853" s="19"/>
      <c r="CO853" s="19"/>
      <c r="CP853" s="19"/>
      <c r="CQ853" s="19"/>
      <c r="CR853" s="19"/>
      <c r="CS853" s="19"/>
      <c r="CT853" s="19"/>
      <c r="CU853" s="19"/>
      <c r="CV853" s="19"/>
    </row>
    <row r="854" spans="1:100">
      <c r="A854" s="19"/>
      <c r="B854" s="19"/>
      <c r="C854" s="19"/>
      <c r="D854" s="19"/>
      <c r="E854" s="19"/>
      <c r="F854" s="19"/>
      <c r="G854" s="19"/>
      <c r="H854" s="21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  <c r="BY854" s="19"/>
      <c r="BZ854" s="19"/>
      <c r="CA854" s="19"/>
      <c r="CB854" s="19"/>
      <c r="CC854" s="19"/>
      <c r="CD854" s="19"/>
      <c r="CE854" s="19"/>
      <c r="CF854" s="19"/>
      <c r="CG854" s="19"/>
      <c r="CH854" s="19"/>
      <c r="CI854" s="19"/>
      <c r="CJ854" s="19"/>
      <c r="CK854" s="19"/>
      <c r="CL854" s="19"/>
      <c r="CM854" s="19"/>
      <c r="CN854" s="19"/>
      <c r="CO854" s="19"/>
      <c r="CP854" s="19"/>
      <c r="CQ854" s="19"/>
      <c r="CR854" s="19"/>
      <c r="CS854" s="19"/>
      <c r="CT854" s="19"/>
      <c r="CU854" s="19"/>
      <c r="CV854" s="19"/>
    </row>
    <row r="855" spans="1:100">
      <c r="A855" s="19"/>
      <c r="B855" s="19"/>
      <c r="C855" s="19"/>
      <c r="D855" s="19"/>
      <c r="E855" s="19"/>
      <c r="F855" s="19"/>
      <c r="G855" s="19"/>
      <c r="H855" s="21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9"/>
      <c r="BB855" s="19"/>
      <c r="BC855" s="19"/>
      <c r="BD855" s="19"/>
      <c r="BE855" s="19"/>
      <c r="BF855" s="19"/>
      <c r="BG855" s="19"/>
      <c r="BH855" s="19"/>
      <c r="BI855" s="19"/>
      <c r="BJ855" s="19"/>
      <c r="BK855" s="19"/>
      <c r="BL855" s="19"/>
      <c r="BM855" s="19"/>
      <c r="BN855" s="19"/>
      <c r="BO855" s="19"/>
      <c r="BP855" s="19"/>
      <c r="BQ855" s="19"/>
      <c r="BR855" s="19"/>
      <c r="BS855" s="19"/>
      <c r="BT855" s="19"/>
      <c r="BU855" s="19"/>
      <c r="BV855" s="19"/>
      <c r="BW855" s="19"/>
      <c r="BX855" s="19"/>
      <c r="BY855" s="19"/>
      <c r="BZ855" s="19"/>
      <c r="CA855" s="19"/>
      <c r="CB855" s="19"/>
      <c r="CC855" s="19"/>
      <c r="CD855" s="19"/>
      <c r="CE855" s="19"/>
      <c r="CF855" s="19"/>
      <c r="CG855" s="19"/>
      <c r="CH855" s="19"/>
      <c r="CI855" s="19"/>
      <c r="CJ855" s="19"/>
      <c r="CK855" s="19"/>
      <c r="CL855" s="19"/>
      <c r="CM855" s="19"/>
      <c r="CN855" s="19"/>
      <c r="CO855" s="19"/>
      <c r="CP855" s="19"/>
      <c r="CQ855" s="19"/>
      <c r="CR855" s="19"/>
      <c r="CS855" s="19"/>
      <c r="CT855" s="19"/>
      <c r="CU855" s="19"/>
      <c r="CV855" s="19"/>
    </row>
    <row r="856" spans="1:100">
      <c r="A856" s="19"/>
      <c r="B856" s="19"/>
      <c r="C856" s="19"/>
      <c r="D856" s="19"/>
      <c r="E856" s="19"/>
      <c r="F856" s="19"/>
      <c r="G856" s="19"/>
      <c r="H856" s="21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9"/>
      <c r="BB856" s="19"/>
      <c r="BC856" s="19"/>
      <c r="BD856" s="19"/>
      <c r="BE856" s="19"/>
      <c r="BF856" s="19"/>
      <c r="BG856" s="19"/>
      <c r="BH856" s="19"/>
      <c r="BI856" s="19"/>
      <c r="BJ856" s="19"/>
      <c r="BK856" s="19"/>
      <c r="BL856" s="19"/>
      <c r="BM856" s="19"/>
      <c r="BN856" s="19"/>
      <c r="BO856" s="19"/>
      <c r="BP856" s="19"/>
      <c r="BQ856" s="19"/>
      <c r="BR856" s="19"/>
      <c r="BS856" s="19"/>
      <c r="BT856" s="19"/>
      <c r="BU856" s="19"/>
      <c r="BV856" s="19"/>
      <c r="BW856" s="19"/>
      <c r="BX856" s="19"/>
      <c r="BY856" s="19"/>
      <c r="BZ856" s="19"/>
      <c r="CA856" s="19"/>
      <c r="CB856" s="19"/>
      <c r="CC856" s="19"/>
      <c r="CD856" s="19"/>
      <c r="CE856" s="19"/>
      <c r="CF856" s="19"/>
      <c r="CG856" s="19"/>
      <c r="CH856" s="19"/>
      <c r="CI856" s="19"/>
      <c r="CJ856" s="19"/>
      <c r="CK856" s="19"/>
      <c r="CL856" s="19"/>
      <c r="CM856" s="19"/>
      <c r="CN856" s="19"/>
      <c r="CO856" s="19"/>
      <c r="CP856" s="19"/>
      <c r="CQ856" s="19"/>
      <c r="CR856" s="19"/>
      <c r="CS856" s="19"/>
      <c r="CT856" s="19"/>
      <c r="CU856" s="19"/>
      <c r="CV856" s="19"/>
    </row>
    <row r="857" spans="1:100">
      <c r="A857" s="19"/>
      <c r="B857" s="19"/>
      <c r="C857" s="19"/>
      <c r="D857" s="19"/>
      <c r="E857" s="19"/>
      <c r="F857" s="19"/>
      <c r="G857" s="19"/>
      <c r="H857" s="21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9"/>
      <c r="BB857" s="19"/>
      <c r="BC857" s="19"/>
      <c r="BD857" s="19"/>
      <c r="BE857" s="19"/>
      <c r="BF857" s="19"/>
      <c r="BG857" s="19"/>
      <c r="BH857" s="19"/>
      <c r="BI857" s="19"/>
      <c r="BJ857" s="19"/>
      <c r="BK857" s="19"/>
      <c r="BL857" s="19"/>
      <c r="BM857" s="19"/>
      <c r="BN857" s="19"/>
      <c r="BO857" s="19"/>
      <c r="BP857" s="19"/>
      <c r="BQ857" s="19"/>
      <c r="BR857" s="19"/>
      <c r="BS857" s="19"/>
      <c r="BT857" s="19"/>
      <c r="BU857" s="19"/>
      <c r="BV857" s="19"/>
      <c r="BW857" s="19"/>
      <c r="BX857" s="19"/>
      <c r="BY857" s="19"/>
      <c r="BZ857" s="19"/>
      <c r="CA857" s="19"/>
      <c r="CB857" s="19"/>
      <c r="CC857" s="19"/>
      <c r="CD857" s="19"/>
      <c r="CE857" s="19"/>
      <c r="CF857" s="19"/>
      <c r="CG857" s="19"/>
      <c r="CH857" s="19"/>
      <c r="CI857" s="19"/>
      <c r="CJ857" s="19"/>
      <c r="CK857" s="19"/>
      <c r="CL857" s="19"/>
      <c r="CM857" s="19"/>
      <c r="CN857" s="19"/>
      <c r="CO857" s="19"/>
      <c r="CP857" s="19"/>
      <c r="CQ857" s="19"/>
      <c r="CR857" s="19"/>
      <c r="CS857" s="19"/>
      <c r="CT857" s="19"/>
      <c r="CU857" s="19"/>
      <c r="CV857" s="19"/>
    </row>
    <row r="858" spans="1:100">
      <c r="A858" s="19"/>
      <c r="B858" s="19"/>
      <c r="C858" s="19"/>
      <c r="D858" s="19"/>
      <c r="E858" s="19"/>
      <c r="F858" s="19"/>
      <c r="G858" s="19"/>
      <c r="H858" s="21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  <c r="CA858" s="19"/>
      <c r="CB858" s="19"/>
      <c r="CC858" s="19"/>
      <c r="CD858" s="19"/>
      <c r="CE858" s="19"/>
      <c r="CF858" s="19"/>
      <c r="CG858" s="19"/>
      <c r="CH858" s="19"/>
      <c r="CI858" s="19"/>
      <c r="CJ858" s="19"/>
      <c r="CK858" s="19"/>
      <c r="CL858" s="19"/>
      <c r="CM858" s="19"/>
      <c r="CN858" s="19"/>
      <c r="CO858" s="19"/>
      <c r="CP858" s="19"/>
      <c r="CQ858" s="19"/>
      <c r="CR858" s="19"/>
      <c r="CS858" s="19"/>
      <c r="CT858" s="19"/>
      <c r="CU858" s="19"/>
      <c r="CV858" s="19"/>
    </row>
    <row r="859" spans="1:100">
      <c r="A859" s="19"/>
      <c r="B859" s="19"/>
      <c r="C859" s="19"/>
      <c r="D859" s="19"/>
      <c r="E859" s="19"/>
      <c r="F859" s="19"/>
      <c r="G859" s="19"/>
      <c r="H859" s="21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  <c r="BY859" s="19"/>
      <c r="BZ859" s="19"/>
      <c r="CA859" s="19"/>
      <c r="CB859" s="19"/>
      <c r="CC859" s="19"/>
      <c r="CD859" s="19"/>
      <c r="CE859" s="19"/>
      <c r="CF859" s="19"/>
      <c r="CG859" s="19"/>
      <c r="CH859" s="19"/>
      <c r="CI859" s="19"/>
      <c r="CJ859" s="19"/>
      <c r="CK859" s="19"/>
      <c r="CL859" s="19"/>
      <c r="CM859" s="19"/>
      <c r="CN859" s="19"/>
      <c r="CO859" s="19"/>
      <c r="CP859" s="19"/>
      <c r="CQ859" s="19"/>
      <c r="CR859" s="19"/>
      <c r="CS859" s="19"/>
      <c r="CT859" s="19"/>
      <c r="CU859" s="19"/>
      <c r="CV859" s="19"/>
    </row>
    <row r="860" spans="1:100">
      <c r="A860" s="19"/>
      <c r="B860" s="19"/>
      <c r="C860" s="19"/>
      <c r="D860" s="19"/>
      <c r="E860" s="19"/>
      <c r="F860" s="19"/>
      <c r="G860" s="19"/>
      <c r="H860" s="21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9"/>
      <c r="BB860" s="19"/>
      <c r="BC860" s="19"/>
      <c r="BD860" s="19"/>
      <c r="BE860" s="19"/>
      <c r="BF860" s="19"/>
      <c r="BG860" s="19"/>
      <c r="BH860" s="19"/>
      <c r="BI860" s="19"/>
      <c r="BJ860" s="19"/>
      <c r="BK860" s="19"/>
      <c r="BL860" s="19"/>
      <c r="BM860" s="19"/>
      <c r="BN860" s="19"/>
      <c r="BO860" s="19"/>
      <c r="BP860" s="19"/>
      <c r="BQ860" s="19"/>
      <c r="BR860" s="19"/>
      <c r="BS860" s="19"/>
      <c r="BT860" s="19"/>
      <c r="BU860" s="19"/>
      <c r="BV860" s="19"/>
      <c r="BW860" s="19"/>
      <c r="BX860" s="19"/>
      <c r="BY860" s="19"/>
      <c r="BZ860" s="19"/>
      <c r="CA860" s="19"/>
      <c r="CB860" s="19"/>
      <c r="CC860" s="19"/>
      <c r="CD860" s="19"/>
      <c r="CE860" s="19"/>
      <c r="CF860" s="19"/>
      <c r="CG860" s="19"/>
      <c r="CH860" s="19"/>
      <c r="CI860" s="19"/>
      <c r="CJ860" s="19"/>
      <c r="CK860" s="19"/>
      <c r="CL860" s="19"/>
      <c r="CM860" s="19"/>
      <c r="CN860" s="19"/>
      <c r="CO860" s="19"/>
      <c r="CP860" s="19"/>
      <c r="CQ860" s="19"/>
      <c r="CR860" s="19"/>
      <c r="CS860" s="19"/>
      <c r="CT860" s="19"/>
      <c r="CU860" s="19"/>
      <c r="CV860" s="19"/>
    </row>
    <row r="861" spans="1:100">
      <c r="A861" s="19"/>
      <c r="B861" s="19"/>
      <c r="C861" s="19"/>
      <c r="D861" s="19"/>
      <c r="E861" s="19"/>
      <c r="F861" s="19"/>
      <c r="G861" s="19"/>
      <c r="H861" s="21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9"/>
      <c r="BB861" s="19"/>
      <c r="BC861" s="19"/>
      <c r="BD861" s="19"/>
      <c r="BE861" s="19"/>
      <c r="BF861" s="19"/>
      <c r="BG861" s="19"/>
      <c r="BH861" s="19"/>
      <c r="BI861" s="19"/>
      <c r="BJ861" s="19"/>
      <c r="BK861" s="19"/>
      <c r="BL861" s="19"/>
      <c r="BM861" s="19"/>
      <c r="BN861" s="19"/>
      <c r="BO861" s="19"/>
      <c r="BP861" s="19"/>
      <c r="BQ861" s="19"/>
      <c r="BR861" s="19"/>
      <c r="BS861" s="19"/>
      <c r="BT861" s="19"/>
      <c r="BU861" s="19"/>
      <c r="BV861" s="19"/>
      <c r="BW861" s="19"/>
      <c r="BX861" s="19"/>
      <c r="BY861" s="19"/>
      <c r="BZ861" s="19"/>
      <c r="CA861" s="19"/>
      <c r="CB861" s="19"/>
      <c r="CC861" s="19"/>
      <c r="CD861" s="19"/>
      <c r="CE861" s="19"/>
      <c r="CF861" s="19"/>
      <c r="CG861" s="19"/>
      <c r="CH861" s="19"/>
      <c r="CI861" s="19"/>
      <c r="CJ861" s="19"/>
      <c r="CK861" s="19"/>
      <c r="CL861" s="19"/>
      <c r="CM861" s="19"/>
      <c r="CN861" s="19"/>
      <c r="CO861" s="19"/>
      <c r="CP861" s="19"/>
      <c r="CQ861" s="19"/>
      <c r="CR861" s="19"/>
      <c r="CS861" s="19"/>
      <c r="CT861" s="19"/>
      <c r="CU861" s="19"/>
      <c r="CV861" s="19"/>
    </row>
    <row r="862" spans="1:100">
      <c r="A862" s="19"/>
      <c r="B862" s="19"/>
      <c r="C862" s="19"/>
      <c r="D862" s="19"/>
      <c r="E862" s="19"/>
      <c r="F862" s="19"/>
      <c r="G862" s="19"/>
      <c r="H862" s="21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  <c r="BA862" s="19"/>
      <c r="BB862" s="19"/>
      <c r="BC862" s="19"/>
      <c r="BD862" s="19"/>
      <c r="BE862" s="19"/>
      <c r="BF862" s="19"/>
      <c r="BG862" s="19"/>
      <c r="BH862" s="19"/>
      <c r="BI862" s="19"/>
      <c r="BJ862" s="19"/>
      <c r="BK862" s="19"/>
      <c r="BL862" s="19"/>
      <c r="BM862" s="19"/>
      <c r="BN862" s="19"/>
      <c r="BO862" s="19"/>
      <c r="BP862" s="19"/>
      <c r="BQ862" s="19"/>
      <c r="BR862" s="19"/>
      <c r="BS862" s="19"/>
      <c r="BT862" s="19"/>
      <c r="BU862" s="19"/>
      <c r="BV862" s="19"/>
      <c r="BW862" s="19"/>
      <c r="BX862" s="19"/>
      <c r="BY862" s="19"/>
      <c r="BZ862" s="19"/>
      <c r="CA862" s="19"/>
      <c r="CB862" s="19"/>
      <c r="CC862" s="19"/>
      <c r="CD862" s="19"/>
      <c r="CE862" s="19"/>
      <c r="CF862" s="19"/>
      <c r="CG862" s="19"/>
      <c r="CH862" s="19"/>
      <c r="CI862" s="19"/>
      <c r="CJ862" s="19"/>
      <c r="CK862" s="19"/>
      <c r="CL862" s="19"/>
      <c r="CM862" s="19"/>
      <c r="CN862" s="19"/>
      <c r="CO862" s="19"/>
      <c r="CP862" s="19"/>
      <c r="CQ862" s="19"/>
      <c r="CR862" s="19"/>
      <c r="CS862" s="19"/>
      <c r="CT862" s="19"/>
      <c r="CU862" s="19"/>
      <c r="CV862" s="19"/>
    </row>
    <row r="863" spans="1:100">
      <c r="A863" s="19"/>
      <c r="B863" s="19"/>
      <c r="C863" s="19"/>
      <c r="D863" s="19"/>
      <c r="E863" s="19"/>
      <c r="F863" s="19"/>
      <c r="G863" s="19"/>
      <c r="H863" s="21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9"/>
      <c r="BB863" s="19"/>
      <c r="BC863" s="19"/>
      <c r="BD863" s="19"/>
      <c r="BE863" s="19"/>
      <c r="BF863" s="19"/>
      <c r="BG863" s="19"/>
      <c r="BH863" s="19"/>
      <c r="BI863" s="19"/>
      <c r="BJ863" s="19"/>
      <c r="BK863" s="19"/>
      <c r="BL863" s="19"/>
      <c r="BM863" s="19"/>
      <c r="BN863" s="19"/>
      <c r="BO863" s="19"/>
      <c r="BP863" s="19"/>
      <c r="BQ863" s="19"/>
      <c r="BR863" s="19"/>
      <c r="BS863" s="19"/>
      <c r="BT863" s="19"/>
      <c r="BU863" s="19"/>
      <c r="BV863" s="19"/>
      <c r="BW863" s="19"/>
      <c r="BX863" s="19"/>
      <c r="BY863" s="19"/>
      <c r="BZ863" s="19"/>
      <c r="CA863" s="19"/>
      <c r="CB863" s="19"/>
      <c r="CC863" s="19"/>
      <c r="CD863" s="19"/>
      <c r="CE863" s="19"/>
      <c r="CF863" s="19"/>
      <c r="CG863" s="19"/>
      <c r="CH863" s="19"/>
      <c r="CI863" s="19"/>
      <c r="CJ863" s="19"/>
      <c r="CK863" s="19"/>
      <c r="CL863" s="19"/>
      <c r="CM863" s="19"/>
      <c r="CN863" s="19"/>
      <c r="CO863" s="19"/>
      <c r="CP863" s="19"/>
      <c r="CQ863" s="19"/>
      <c r="CR863" s="19"/>
      <c r="CS863" s="19"/>
      <c r="CT863" s="19"/>
      <c r="CU863" s="19"/>
      <c r="CV863" s="19"/>
    </row>
    <row r="864" spans="1:100">
      <c r="A864" s="19"/>
      <c r="B864" s="19"/>
      <c r="C864" s="19"/>
      <c r="D864" s="19"/>
      <c r="E864" s="19"/>
      <c r="F864" s="19"/>
      <c r="G864" s="19"/>
      <c r="H864" s="21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9"/>
      <c r="BB864" s="19"/>
      <c r="BC864" s="19"/>
      <c r="BD864" s="19"/>
      <c r="BE864" s="19"/>
      <c r="BF864" s="19"/>
      <c r="BG864" s="19"/>
      <c r="BH864" s="19"/>
      <c r="BI864" s="19"/>
      <c r="BJ864" s="19"/>
      <c r="BK864" s="19"/>
      <c r="BL864" s="19"/>
      <c r="BM864" s="19"/>
      <c r="BN864" s="19"/>
      <c r="BO864" s="19"/>
      <c r="BP864" s="19"/>
      <c r="BQ864" s="19"/>
      <c r="BR864" s="19"/>
      <c r="BS864" s="19"/>
      <c r="BT864" s="19"/>
      <c r="BU864" s="19"/>
      <c r="BV864" s="19"/>
      <c r="BW864" s="19"/>
      <c r="BX864" s="19"/>
      <c r="BY864" s="19"/>
      <c r="BZ864" s="19"/>
      <c r="CA864" s="19"/>
      <c r="CB864" s="19"/>
      <c r="CC864" s="19"/>
      <c r="CD864" s="19"/>
      <c r="CE864" s="19"/>
      <c r="CF864" s="19"/>
      <c r="CG864" s="19"/>
      <c r="CH864" s="19"/>
      <c r="CI864" s="19"/>
      <c r="CJ864" s="19"/>
      <c r="CK864" s="19"/>
      <c r="CL864" s="19"/>
      <c r="CM864" s="19"/>
      <c r="CN864" s="19"/>
      <c r="CO864" s="19"/>
      <c r="CP864" s="19"/>
      <c r="CQ864" s="19"/>
      <c r="CR864" s="19"/>
      <c r="CS864" s="19"/>
      <c r="CT864" s="19"/>
      <c r="CU864" s="19"/>
      <c r="CV864" s="19"/>
    </row>
    <row r="865" spans="1:100">
      <c r="A865" s="19"/>
      <c r="B865" s="19"/>
      <c r="C865" s="19"/>
      <c r="D865" s="19"/>
      <c r="E865" s="19"/>
      <c r="F865" s="19"/>
      <c r="G865" s="19"/>
      <c r="H865" s="21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9"/>
      <c r="BB865" s="19"/>
      <c r="BC865" s="19"/>
      <c r="BD865" s="19"/>
      <c r="BE865" s="19"/>
      <c r="BF865" s="19"/>
      <c r="BG865" s="19"/>
      <c r="BH865" s="19"/>
      <c r="BI865" s="19"/>
      <c r="BJ865" s="19"/>
      <c r="BK865" s="19"/>
      <c r="BL865" s="19"/>
      <c r="BM865" s="19"/>
      <c r="BN865" s="19"/>
      <c r="BO865" s="19"/>
      <c r="BP865" s="19"/>
      <c r="BQ865" s="19"/>
      <c r="BR865" s="19"/>
      <c r="BS865" s="19"/>
      <c r="BT865" s="19"/>
      <c r="BU865" s="19"/>
      <c r="BV865" s="19"/>
      <c r="BW865" s="19"/>
      <c r="BX865" s="19"/>
      <c r="BY865" s="19"/>
      <c r="BZ865" s="19"/>
      <c r="CA865" s="19"/>
      <c r="CB865" s="19"/>
      <c r="CC865" s="19"/>
      <c r="CD865" s="19"/>
      <c r="CE865" s="19"/>
      <c r="CF865" s="19"/>
      <c r="CG865" s="19"/>
      <c r="CH865" s="19"/>
      <c r="CI865" s="19"/>
      <c r="CJ865" s="19"/>
      <c r="CK865" s="19"/>
      <c r="CL865" s="19"/>
      <c r="CM865" s="19"/>
      <c r="CN865" s="19"/>
      <c r="CO865" s="19"/>
      <c r="CP865" s="19"/>
      <c r="CQ865" s="19"/>
      <c r="CR865" s="19"/>
      <c r="CS865" s="19"/>
      <c r="CT865" s="19"/>
      <c r="CU865" s="19"/>
      <c r="CV865" s="19"/>
    </row>
    <row r="866" spans="1:100">
      <c r="A866" s="19"/>
      <c r="B866" s="19"/>
      <c r="C866" s="19"/>
      <c r="D866" s="19"/>
      <c r="E866" s="19"/>
      <c r="F866" s="19"/>
      <c r="G866" s="19"/>
      <c r="H866" s="21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  <c r="BA866" s="19"/>
      <c r="BB866" s="19"/>
      <c r="BC866" s="19"/>
      <c r="BD866" s="19"/>
      <c r="BE866" s="19"/>
      <c r="BF866" s="19"/>
      <c r="BG866" s="19"/>
      <c r="BH866" s="19"/>
      <c r="BI866" s="19"/>
      <c r="BJ866" s="19"/>
      <c r="BK866" s="19"/>
      <c r="BL866" s="19"/>
      <c r="BM866" s="19"/>
      <c r="BN866" s="19"/>
      <c r="BO866" s="19"/>
      <c r="BP866" s="19"/>
      <c r="BQ866" s="19"/>
      <c r="BR866" s="19"/>
      <c r="BS866" s="19"/>
      <c r="BT866" s="19"/>
      <c r="BU866" s="19"/>
      <c r="BV866" s="19"/>
      <c r="BW866" s="19"/>
      <c r="BX866" s="19"/>
      <c r="BY866" s="19"/>
      <c r="BZ866" s="19"/>
      <c r="CA866" s="19"/>
      <c r="CB866" s="19"/>
      <c r="CC866" s="19"/>
      <c r="CD866" s="19"/>
      <c r="CE866" s="19"/>
      <c r="CF866" s="19"/>
      <c r="CG866" s="19"/>
      <c r="CH866" s="19"/>
      <c r="CI866" s="19"/>
      <c r="CJ866" s="19"/>
      <c r="CK866" s="19"/>
      <c r="CL866" s="19"/>
      <c r="CM866" s="19"/>
      <c r="CN866" s="19"/>
      <c r="CO866" s="19"/>
      <c r="CP866" s="19"/>
      <c r="CQ866" s="19"/>
      <c r="CR866" s="19"/>
      <c r="CS866" s="19"/>
      <c r="CT866" s="19"/>
      <c r="CU866" s="19"/>
      <c r="CV866" s="19"/>
    </row>
    <row r="867" spans="1:100">
      <c r="A867" s="19"/>
      <c r="B867" s="19"/>
      <c r="C867" s="19"/>
      <c r="D867" s="19"/>
      <c r="E867" s="19"/>
      <c r="F867" s="19"/>
      <c r="G867" s="19"/>
      <c r="H867" s="21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9"/>
      <c r="BB867" s="19"/>
      <c r="BC867" s="19"/>
      <c r="BD867" s="19"/>
      <c r="BE867" s="19"/>
      <c r="BF867" s="19"/>
      <c r="BG867" s="19"/>
      <c r="BH867" s="19"/>
      <c r="BI867" s="19"/>
      <c r="BJ867" s="19"/>
      <c r="BK867" s="19"/>
      <c r="BL867" s="19"/>
      <c r="BM867" s="19"/>
      <c r="BN867" s="19"/>
      <c r="BO867" s="19"/>
      <c r="BP867" s="19"/>
      <c r="BQ867" s="19"/>
      <c r="BR867" s="19"/>
      <c r="BS867" s="19"/>
      <c r="BT867" s="19"/>
      <c r="BU867" s="19"/>
      <c r="BV867" s="19"/>
      <c r="BW867" s="19"/>
      <c r="BX867" s="19"/>
      <c r="BY867" s="19"/>
      <c r="BZ867" s="19"/>
      <c r="CA867" s="19"/>
      <c r="CB867" s="19"/>
      <c r="CC867" s="19"/>
      <c r="CD867" s="19"/>
      <c r="CE867" s="19"/>
      <c r="CF867" s="19"/>
      <c r="CG867" s="19"/>
      <c r="CH867" s="19"/>
      <c r="CI867" s="19"/>
      <c r="CJ867" s="19"/>
      <c r="CK867" s="19"/>
      <c r="CL867" s="19"/>
      <c r="CM867" s="19"/>
      <c r="CN867" s="19"/>
      <c r="CO867" s="19"/>
      <c r="CP867" s="19"/>
      <c r="CQ867" s="19"/>
      <c r="CR867" s="19"/>
      <c r="CS867" s="19"/>
      <c r="CT867" s="19"/>
      <c r="CU867" s="19"/>
      <c r="CV867" s="19"/>
    </row>
    <row r="868" spans="1:100">
      <c r="A868" s="19"/>
      <c r="B868" s="19"/>
      <c r="C868" s="19"/>
      <c r="D868" s="19"/>
      <c r="E868" s="19"/>
      <c r="F868" s="19"/>
      <c r="G868" s="19"/>
      <c r="H868" s="21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9"/>
      <c r="BB868" s="19"/>
      <c r="BC868" s="19"/>
      <c r="BD868" s="19"/>
      <c r="BE868" s="19"/>
      <c r="BF868" s="19"/>
      <c r="BG868" s="19"/>
      <c r="BH868" s="19"/>
      <c r="BI868" s="19"/>
      <c r="BJ868" s="19"/>
      <c r="BK868" s="19"/>
      <c r="BL868" s="19"/>
      <c r="BM868" s="19"/>
      <c r="BN868" s="19"/>
      <c r="BO868" s="19"/>
      <c r="BP868" s="19"/>
      <c r="BQ868" s="19"/>
      <c r="BR868" s="19"/>
      <c r="BS868" s="19"/>
      <c r="BT868" s="19"/>
      <c r="BU868" s="19"/>
      <c r="BV868" s="19"/>
      <c r="BW868" s="19"/>
      <c r="BX868" s="19"/>
      <c r="BY868" s="19"/>
      <c r="BZ868" s="19"/>
      <c r="CA868" s="19"/>
      <c r="CB868" s="19"/>
      <c r="CC868" s="19"/>
      <c r="CD868" s="19"/>
      <c r="CE868" s="19"/>
      <c r="CF868" s="19"/>
      <c r="CG868" s="19"/>
      <c r="CH868" s="19"/>
      <c r="CI868" s="19"/>
      <c r="CJ868" s="19"/>
      <c r="CK868" s="19"/>
      <c r="CL868" s="19"/>
      <c r="CM868" s="19"/>
      <c r="CN868" s="19"/>
      <c r="CO868" s="19"/>
      <c r="CP868" s="19"/>
      <c r="CQ868" s="19"/>
      <c r="CR868" s="19"/>
      <c r="CS868" s="19"/>
      <c r="CT868" s="19"/>
      <c r="CU868" s="19"/>
      <c r="CV868" s="19"/>
    </row>
    <row r="869" spans="1:100">
      <c r="A869" s="19"/>
      <c r="B869" s="19"/>
      <c r="C869" s="19"/>
      <c r="D869" s="19"/>
      <c r="E869" s="19"/>
      <c r="F869" s="19"/>
      <c r="G869" s="19"/>
      <c r="H869" s="21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9"/>
      <c r="BB869" s="19"/>
      <c r="BC869" s="19"/>
      <c r="BD869" s="19"/>
      <c r="BE869" s="19"/>
      <c r="BF869" s="19"/>
      <c r="BG869" s="19"/>
      <c r="BH869" s="19"/>
      <c r="BI869" s="19"/>
      <c r="BJ869" s="19"/>
      <c r="BK869" s="19"/>
      <c r="BL869" s="19"/>
      <c r="BM869" s="19"/>
      <c r="BN869" s="19"/>
      <c r="BO869" s="19"/>
      <c r="BP869" s="19"/>
      <c r="BQ869" s="19"/>
      <c r="BR869" s="19"/>
      <c r="BS869" s="19"/>
      <c r="BT869" s="19"/>
      <c r="BU869" s="19"/>
      <c r="BV869" s="19"/>
      <c r="BW869" s="19"/>
      <c r="BX869" s="19"/>
      <c r="BY869" s="19"/>
      <c r="BZ869" s="19"/>
      <c r="CA869" s="19"/>
      <c r="CB869" s="19"/>
      <c r="CC869" s="19"/>
      <c r="CD869" s="19"/>
      <c r="CE869" s="19"/>
      <c r="CF869" s="19"/>
      <c r="CG869" s="19"/>
      <c r="CH869" s="19"/>
      <c r="CI869" s="19"/>
      <c r="CJ869" s="19"/>
      <c r="CK869" s="19"/>
      <c r="CL869" s="19"/>
      <c r="CM869" s="19"/>
      <c r="CN869" s="19"/>
      <c r="CO869" s="19"/>
      <c r="CP869" s="19"/>
      <c r="CQ869" s="19"/>
      <c r="CR869" s="19"/>
      <c r="CS869" s="19"/>
      <c r="CT869" s="19"/>
      <c r="CU869" s="19"/>
      <c r="CV869" s="19"/>
    </row>
    <row r="870" spans="1:100">
      <c r="A870" s="19"/>
      <c r="B870" s="19"/>
      <c r="C870" s="19"/>
      <c r="D870" s="19"/>
      <c r="E870" s="19"/>
      <c r="F870" s="19"/>
      <c r="G870" s="19"/>
      <c r="H870" s="21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  <c r="BA870" s="19"/>
      <c r="BB870" s="19"/>
      <c r="BC870" s="19"/>
      <c r="BD870" s="19"/>
      <c r="BE870" s="19"/>
      <c r="BF870" s="19"/>
      <c r="BG870" s="19"/>
      <c r="BH870" s="19"/>
      <c r="BI870" s="19"/>
      <c r="BJ870" s="19"/>
      <c r="BK870" s="19"/>
      <c r="BL870" s="19"/>
      <c r="BM870" s="19"/>
      <c r="BN870" s="19"/>
      <c r="BO870" s="19"/>
      <c r="BP870" s="19"/>
      <c r="BQ870" s="19"/>
      <c r="BR870" s="19"/>
      <c r="BS870" s="19"/>
      <c r="BT870" s="19"/>
      <c r="BU870" s="19"/>
      <c r="BV870" s="19"/>
      <c r="BW870" s="19"/>
      <c r="BX870" s="19"/>
      <c r="BY870" s="19"/>
      <c r="BZ870" s="19"/>
      <c r="CA870" s="19"/>
      <c r="CB870" s="19"/>
      <c r="CC870" s="19"/>
      <c r="CD870" s="19"/>
      <c r="CE870" s="19"/>
      <c r="CF870" s="19"/>
      <c r="CG870" s="19"/>
      <c r="CH870" s="19"/>
      <c r="CI870" s="19"/>
      <c r="CJ870" s="19"/>
      <c r="CK870" s="19"/>
      <c r="CL870" s="19"/>
      <c r="CM870" s="19"/>
      <c r="CN870" s="19"/>
      <c r="CO870" s="19"/>
      <c r="CP870" s="19"/>
      <c r="CQ870" s="19"/>
      <c r="CR870" s="19"/>
      <c r="CS870" s="19"/>
      <c r="CT870" s="19"/>
      <c r="CU870" s="19"/>
      <c r="CV870" s="19"/>
    </row>
    <row r="871" spans="1:100">
      <c r="A871" s="19"/>
      <c r="B871" s="19"/>
      <c r="C871" s="19"/>
      <c r="D871" s="19"/>
      <c r="E871" s="19"/>
      <c r="F871" s="19"/>
      <c r="G871" s="19"/>
      <c r="H871" s="21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19"/>
      <c r="BB871" s="19"/>
      <c r="BC871" s="19"/>
      <c r="BD871" s="19"/>
      <c r="BE871" s="19"/>
      <c r="BF871" s="19"/>
      <c r="BG871" s="19"/>
      <c r="BH871" s="19"/>
      <c r="BI871" s="19"/>
      <c r="BJ871" s="19"/>
      <c r="BK871" s="19"/>
      <c r="BL871" s="19"/>
      <c r="BM871" s="19"/>
      <c r="BN871" s="19"/>
      <c r="BO871" s="19"/>
      <c r="BP871" s="19"/>
      <c r="BQ871" s="19"/>
      <c r="BR871" s="19"/>
      <c r="BS871" s="19"/>
      <c r="BT871" s="19"/>
      <c r="BU871" s="19"/>
      <c r="BV871" s="19"/>
      <c r="BW871" s="19"/>
      <c r="BX871" s="19"/>
      <c r="BY871" s="19"/>
      <c r="BZ871" s="19"/>
      <c r="CA871" s="19"/>
      <c r="CB871" s="19"/>
      <c r="CC871" s="19"/>
      <c r="CD871" s="19"/>
      <c r="CE871" s="19"/>
      <c r="CF871" s="19"/>
      <c r="CG871" s="19"/>
      <c r="CH871" s="19"/>
      <c r="CI871" s="19"/>
      <c r="CJ871" s="19"/>
      <c r="CK871" s="19"/>
      <c r="CL871" s="19"/>
      <c r="CM871" s="19"/>
      <c r="CN871" s="19"/>
      <c r="CO871" s="19"/>
      <c r="CP871" s="19"/>
      <c r="CQ871" s="19"/>
      <c r="CR871" s="19"/>
      <c r="CS871" s="19"/>
      <c r="CT871" s="19"/>
      <c r="CU871" s="19"/>
      <c r="CV871" s="19"/>
    </row>
    <row r="872" spans="1:100">
      <c r="A872" s="19"/>
      <c r="B872" s="19"/>
      <c r="C872" s="19"/>
      <c r="D872" s="19"/>
      <c r="E872" s="19"/>
      <c r="F872" s="19"/>
      <c r="G872" s="19"/>
      <c r="H872" s="21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19"/>
      <c r="BB872" s="19"/>
      <c r="BC872" s="19"/>
      <c r="BD872" s="19"/>
      <c r="BE872" s="19"/>
      <c r="BF872" s="19"/>
      <c r="BG872" s="19"/>
      <c r="BH872" s="19"/>
      <c r="BI872" s="19"/>
      <c r="BJ872" s="19"/>
      <c r="BK872" s="19"/>
      <c r="BL872" s="19"/>
      <c r="BM872" s="19"/>
      <c r="BN872" s="19"/>
      <c r="BO872" s="19"/>
      <c r="BP872" s="19"/>
      <c r="BQ872" s="19"/>
      <c r="BR872" s="19"/>
      <c r="BS872" s="19"/>
      <c r="BT872" s="19"/>
      <c r="BU872" s="19"/>
      <c r="BV872" s="19"/>
      <c r="BW872" s="19"/>
      <c r="BX872" s="19"/>
      <c r="BY872" s="19"/>
      <c r="BZ872" s="19"/>
      <c r="CA872" s="19"/>
      <c r="CB872" s="19"/>
      <c r="CC872" s="19"/>
      <c r="CD872" s="19"/>
      <c r="CE872" s="19"/>
      <c r="CF872" s="19"/>
      <c r="CG872" s="19"/>
      <c r="CH872" s="19"/>
      <c r="CI872" s="19"/>
      <c r="CJ872" s="19"/>
      <c r="CK872" s="19"/>
      <c r="CL872" s="19"/>
      <c r="CM872" s="19"/>
      <c r="CN872" s="19"/>
      <c r="CO872" s="19"/>
      <c r="CP872" s="19"/>
      <c r="CQ872" s="19"/>
      <c r="CR872" s="19"/>
      <c r="CS872" s="19"/>
      <c r="CT872" s="19"/>
      <c r="CU872" s="19"/>
      <c r="CV872" s="19"/>
    </row>
    <row r="873" spans="1:100">
      <c r="A873" s="19"/>
      <c r="B873" s="19"/>
      <c r="C873" s="19"/>
      <c r="D873" s="19"/>
      <c r="E873" s="19"/>
      <c r="F873" s="19"/>
      <c r="G873" s="19"/>
      <c r="H873" s="21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9"/>
      <c r="BB873" s="19"/>
      <c r="BC873" s="19"/>
      <c r="BD873" s="19"/>
      <c r="BE873" s="19"/>
      <c r="BF873" s="19"/>
      <c r="BG873" s="19"/>
      <c r="BH873" s="19"/>
      <c r="BI873" s="19"/>
      <c r="BJ873" s="19"/>
      <c r="BK873" s="19"/>
      <c r="BL873" s="19"/>
      <c r="BM873" s="19"/>
      <c r="BN873" s="19"/>
      <c r="BO873" s="19"/>
      <c r="BP873" s="19"/>
      <c r="BQ873" s="19"/>
      <c r="BR873" s="19"/>
      <c r="BS873" s="19"/>
      <c r="BT873" s="19"/>
      <c r="BU873" s="19"/>
      <c r="BV873" s="19"/>
      <c r="BW873" s="19"/>
      <c r="BX873" s="19"/>
      <c r="BY873" s="19"/>
      <c r="BZ873" s="19"/>
      <c r="CA873" s="19"/>
      <c r="CB873" s="19"/>
      <c r="CC873" s="19"/>
      <c r="CD873" s="19"/>
      <c r="CE873" s="19"/>
      <c r="CF873" s="19"/>
      <c r="CG873" s="19"/>
      <c r="CH873" s="19"/>
      <c r="CI873" s="19"/>
      <c r="CJ873" s="19"/>
      <c r="CK873" s="19"/>
      <c r="CL873" s="19"/>
      <c r="CM873" s="19"/>
      <c r="CN873" s="19"/>
      <c r="CO873" s="19"/>
      <c r="CP873" s="19"/>
      <c r="CQ873" s="19"/>
      <c r="CR873" s="19"/>
      <c r="CS873" s="19"/>
      <c r="CT873" s="19"/>
      <c r="CU873" s="19"/>
      <c r="CV873" s="19"/>
    </row>
    <row r="874" spans="1:100">
      <c r="A874" s="19"/>
      <c r="B874" s="19"/>
      <c r="C874" s="19"/>
      <c r="D874" s="19"/>
      <c r="E874" s="19"/>
      <c r="F874" s="19"/>
      <c r="G874" s="19"/>
      <c r="H874" s="21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  <c r="BV874" s="19"/>
      <c r="BW874" s="19"/>
      <c r="BX874" s="19"/>
      <c r="BY874" s="19"/>
      <c r="BZ874" s="19"/>
      <c r="CA874" s="19"/>
      <c r="CB874" s="19"/>
      <c r="CC874" s="19"/>
      <c r="CD874" s="19"/>
      <c r="CE874" s="19"/>
      <c r="CF874" s="19"/>
      <c r="CG874" s="19"/>
      <c r="CH874" s="19"/>
      <c r="CI874" s="19"/>
      <c r="CJ874" s="19"/>
      <c r="CK874" s="19"/>
      <c r="CL874" s="19"/>
      <c r="CM874" s="19"/>
      <c r="CN874" s="19"/>
      <c r="CO874" s="19"/>
      <c r="CP874" s="19"/>
      <c r="CQ874" s="19"/>
      <c r="CR874" s="19"/>
      <c r="CS874" s="19"/>
      <c r="CT874" s="19"/>
      <c r="CU874" s="19"/>
      <c r="CV874" s="19"/>
    </row>
    <row r="875" spans="1:100">
      <c r="A875" s="19"/>
      <c r="B875" s="19"/>
      <c r="C875" s="19"/>
      <c r="D875" s="19"/>
      <c r="E875" s="19"/>
      <c r="F875" s="19"/>
      <c r="G875" s="19"/>
      <c r="H875" s="21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9"/>
      <c r="BB875" s="19"/>
      <c r="BC875" s="19"/>
      <c r="BD875" s="19"/>
      <c r="BE875" s="19"/>
      <c r="BF875" s="19"/>
      <c r="BG875" s="19"/>
      <c r="BH875" s="19"/>
      <c r="BI875" s="19"/>
      <c r="BJ875" s="19"/>
      <c r="BK875" s="19"/>
      <c r="BL875" s="19"/>
      <c r="BM875" s="19"/>
      <c r="BN875" s="19"/>
      <c r="BO875" s="19"/>
      <c r="BP875" s="19"/>
      <c r="BQ875" s="19"/>
      <c r="BR875" s="19"/>
      <c r="BS875" s="19"/>
      <c r="BT875" s="19"/>
      <c r="BU875" s="19"/>
      <c r="BV875" s="19"/>
      <c r="BW875" s="19"/>
      <c r="BX875" s="19"/>
      <c r="BY875" s="19"/>
      <c r="BZ875" s="19"/>
      <c r="CA875" s="19"/>
      <c r="CB875" s="19"/>
      <c r="CC875" s="19"/>
      <c r="CD875" s="19"/>
      <c r="CE875" s="19"/>
      <c r="CF875" s="19"/>
      <c r="CG875" s="19"/>
      <c r="CH875" s="19"/>
      <c r="CI875" s="19"/>
      <c r="CJ875" s="19"/>
      <c r="CK875" s="19"/>
      <c r="CL875" s="19"/>
      <c r="CM875" s="19"/>
      <c r="CN875" s="19"/>
      <c r="CO875" s="19"/>
      <c r="CP875" s="19"/>
      <c r="CQ875" s="19"/>
      <c r="CR875" s="19"/>
      <c r="CS875" s="19"/>
      <c r="CT875" s="19"/>
      <c r="CU875" s="19"/>
      <c r="CV875" s="19"/>
    </row>
    <row r="876" spans="1:100">
      <c r="A876" s="19"/>
      <c r="B876" s="19"/>
      <c r="C876" s="19"/>
      <c r="D876" s="19"/>
      <c r="E876" s="19"/>
      <c r="F876" s="19"/>
      <c r="G876" s="19"/>
      <c r="H876" s="21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19"/>
      <c r="BB876" s="19"/>
      <c r="BC876" s="19"/>
      <c r="BD876" s="19"/>
      <c r="BE876" s="19"/>
      <c r="BF876" s="19"/>
      <c r="BG876" s="19"/>
      <c r="BH876" s="19"/>
      <c r="BI876" s="19"/>
      <c r="BJ876" s="19"/>
      <c r="BK876" s="19"/>
      <c r="BL876" s="19"/>
      <c r="BM876" s="19"/>
      <c r="BN876" s="19"/>
      <c r="BO876" s="19"/>
      <c r="BP876" s="19"/>
      <c r="BQ876" s="19"/>
      <c r="BR876" s="19"/>
      <c r="BS876" s="19"/>
      <c r="BT876" s="19"/>
      <c r="BU876" s="19"/>
      <c r="BV876" s="19"/>
      <c r="BW876" s="19"/>
      <c r="BX876" s="19"/>
      <c r="BY876" s="19"/>
      <c r="BZ876" s="19"/>
      <c r="CA876" s="19"/>
      <c r="CB876" s="19"/>
      <c r="CC876" s="19"/>
      <c r="CD876" s="19"/>
      <c r="CE876" s="19"/>
      <c r="CF876" s="19"/>
      <c r="CG876" s="19"/>
      <c r="CH876" s="19"/>
      <c r="CI876" s="19"/>
      <c r="CJ876" s="19"/>
      <c r="CK876" s="19"/>
      <c r="CL876" s="19"/>
      <c r="CM876" s="19"/>
      <c r="CN876" s="19"/>
      <c r="CO876" s="19"/>
      <c r="CP876" s="19"/>
      <c r="CQ876" s="19"/>
      <c r="CR876" s="19"/>
      <c r="CS876" s="19"/>
      <c r="CT876" s="19"/>
      <c r="CU876" s="19"/>
      <c r="CV876" s="19"/>
    </row>
    <row r="877" spans="1:100">
      <c r="A877" s="19"/>
      <c r="B877" s="19"/>
      <c r="C877" s="19"/>
      <c r="D877" s="19"/>
      <c r="E877" s="19"/>
      <c r="F877" s="19"/>
      <c r="G877" s="19"/>
      <c r="H877" s="21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19"/>
      <c r="BB877" s="19"/>
      <c r="BC877" s="19"/>
      <c r="BD877" s="19"/>
      <c r="BE877" s="19"/>
      <c r="BF877" s="19"/>
      <c r="BG877" s="19"/>
      <c r="BH877" s="19"/>
      <c r="BI877" s="19"/>
      <c r="BJ877" s="19"/>
      <c r="BK877" s="19"/>
      <c r="BL877" s="19"/>
      <c r="BM877" s="19"/>
      <c r="BN877" s="19"/>
      <c r="BO877" s="19"/>
      <c r="BP877" s="19"/>
      <c r="BQ877" s="19"/>
      <c r="BR877" s="19"/>
      <c r="BS877" s="19"/>
      <c r="BT877" s="19"/>
      <c r="BU877" s="19"/>
      <c r="BV877" s="19"/>
      <c r="BW877" s="19"/>
      <c r="BX877" s="19"/>
      <c r="BY877" s="19"/>
      <c r="BZ877" s="19"/>
      <c r="CA877" s="19"/>
      <c r="CB877" s="19"/>
      <c r="CC877" s="19"/>
      <c r="CD877" s="19"/>
      <c r="CE877" s="19"/>
      <c r="CF877" s="19"/>
      <c r="CG877" s="19"/>
      <c r="CH877" s="19"/>
      <c r="CI877" s="19"/>
      <c r="CJ877" s="19"/>
      <c r="CK877" s="19"/>
      <c r="CL877" s="19"/>
      <c r="CM877" s="19"/>
      <c r="CN877" s="19"/>
      <c r="CO877" s="19"/>
      <c r="CP877" s="19"/>
      <c r="CQ877" s="19"/>
      <c r="CR877" s="19"/>
      <c r="CS877" s="19"/>
      <c r="CT877" s="19"/>
      <c r="CU877" s="19"/>
      <c r="CV877" s="19"/>
    </row>
    <row r="878" spans="1:100">
      <c r="A878" s="19"/>
      <c r="B878" s="19"/>
      <c r="C878" s="19"/>
      <c r="D878" s="19"/>
      <c r="E878" s="19"/>
      <c r="F878" s="19"/>
      <c r="G878" s="19"/>
      <c r="H878" s="21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19"/>
      <c r="BB878" s="19"/>
      <c r="BC878" s="19"/>
      <c r="BD878" s="19"/>
      <c r="BE878" s="19"/>
      <c r="BF878" s="19"/>
      <c r="BG878" s="19"/>
      <c r="BH878" s="19"/>
      <c r="BI878" s="19"/>
      <c r="BJ878" s="19"/>
      <c r="BK878" s="19"/>
      <c r="BL878" s="19"/>
      <c r="BM878" s="19"/>
      <c r="BN878" s="19"/>
      <c r="BO878" s="19"/>
      <c r="BP878" s="19"/>
      <c r="BQ878" s="19"/>
      <c r="BR878" s="19"/>
      <c r="BS878" s="19"/>
      <c r="BT878" s="19"/>
      <c r="BU878" s="19"/>
      <c r="BV878" s="19"/>
      <c r="BW878" s="19"/>
      <c r="BX878" s="19"/>
      <c r="BY878" s="19"/>
      <c r="BZ878" s="19"/>
      <c r="CA878" s="19"/>
      <c r="CB878" s="19"/>
      <c r="CC878" s="19"/>
      <c r="CD878" s="19"/>
      <c r="CE878" s="19"/>
      <c r="CF878" s="19"/>
      <c r="CG878" s="19"/>
      <c r="CH878" s="19"/>
      <c r="CI878" s="19"/>
      <c r="CJ878" s="19"/>
      <c r="CK878" s="19"/>
      <c r="CL878" s="19"/>
      <c r="CM878" s="19"/>
      <c r="CN878" s="19"/>
      <c r="CO878" s="19"/>
      <c r="CP878" s="19"/>
      <c r="CQ878" s="19"/>
      <c r="CR878" s="19"/>
      <c r="CS878" s="19"/>
      <c r="CT878" s="19"/>
      <c r="CU878" s="19"/>
      <c r="CV878" s="19"/>
    </row>
    <row r="879" spans="1:100">
      <c r="A879" s="19"/>
      <c r="B879" s="19"/>
      <c r="C879" s="19"/>
      <c r="D879" s="19"/>
      <c r="E879" s="19"/>
      <c r="F879" s="19"/>
      <c r="G879" s="19"/>
      <c r="H879" s="21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R879" s="19"/>
      <c r="BS879" s="19"/>
      <c r="BT879" s="19"/>
      <c r="BU879" s="19"/>
      <c r="BV879" s="19"/>
      <c r="BW879" s="19"/>
      <c r="BX879" s="19"/>
      <c r="BY879" s="19"/>
      <c r="BZ879" s="19"/>
      <c r="CA879" s="19"/>
      <c r="CB879" s="19"/>
      <c r="CC879" s="19"/>
      <c r="CD879" s="19"/>
      <c r="CE879" s="19"/>
      <c r="CF879" s="19"/>
      <c r="CG879" s="19"/>
      <c r="CH879" s="19"/>
      <c r="CI879" s="19"/>
      <c r="CJ879" s="19"/>
      <c r="CK879" s="19"/>
      <c r="CL879" s="19"/>
      <c r="CM879" s="19"/>
      <c r="CN879" s="19"/>
      <c r="CO879" s="19"/>
      <c r="CP879" s="19"/>
      <c r="CQ879" s="19"/>
      <c r="CR879" s="19"/>
      <c r="CS879" s="19"/>
      <c r="CT879" s="19"/>
      <c r="CU879" s="19"/>
      <c r="CV879" s="19"/>
    </row>
    <row r="880" spans="1:100">
      <c r="A880" s="19"/>
      <c r="B880" s="19"/>
      <c r="C880" s="19"/>
      <c r="D880" s="19"/>
      <c r="E880" s="19"/>
      <c r="F880" s="19"/>
      <c r="G880" s="19"/>
      <c r="H880" s="21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9"/>
      <c r="BB880" s="19"/>
      <c r="BC880" s="19"/>
      <c r="BD880" s="19"/>
      <c r="BE880" s="19"/>
      <c r="BF880" s="19"/>
      <c r="BG880" s="19"/>
      <c r="BH880" s="19"/>
      <c r="BI880" s="19"/>
      <c r="BJ880" s="19"/>
      <c r="BK880" s="19"/>
      <c r="BL880" s="19"/>
      <c r="BM880" s="19"/>
      <c r="BN880" s="19"/>
      <c r="BO880" s="19"/>
      <c r="BP880" s="19"/>
      <c r="BQ880" s="19"/>
      <c r="BR880" s="19"/>
      <c r="BS880" s="19"/>
      <c r="BT880" s="19"/>
      <c r="BU880" s="19"/>
      <c r="BV880" s="19"/>
      <c r="BW880" s="19"/>
      <c r="BX880" s="19"/>
      <c r="BY880" s="19"/>
      <c r="BZ880" s="19"/>
      <c r="CA880" s="19"/>
      <c r="CB880" s="19"/>
      <c r="CC880" s="19"/>
      <c r="CD880" s="19"/>
      <c r="CE880" s="19"/>
      <c r="CF880" s="19"/>
      <c r="CG880" s="19"/>
      <c r="CH880" s="19"/>
      <c r="CI880" s="19"/>
      <c r="CJ880" s="19"/>
      <c r="CK880" s="19"/>
      <c r="CL880" s="19"/>
      <c r="CM880" s="19"/>
      <c r="CN880" s="19"/>
      <c r="CO880" s="19"/>
      <c r="CP880" s="19"/>
      <c r="CQ880" s="19"/>
      <c r="CR880" s="19"/>
      <c r="CS880" s="19"/>
      <c r="CT880" s="19"/>
      <c r="CU880" s="19"/>
      <c r="CV880" s="19"/>
    </row>
    <row r="881" spans="1:100">
      <c r="A881" s="19"/>
      <c r="B881" s="19"/>
      <c r="C881" s="19"/>
      <c r="D881" s="19"/>
      <c r="E881" s="19"/>
      <c r="F881" s="19"/>
      <c r="G881" s="19"/>
      <c r="H881" s="21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19"/>
      <c r="BB881" s="19"/>
      <c r="BC881" s="19"/>
      <c r="BD881" s="19"/>
      <c r="BE881" s="19"/>
      <c r="BF881" s="19"/>
      <c r="BG881" s="19"/>
      <c r="BH881" s="19"/>
      <c r="BI881" s="19"/>
      <c r="BJ881" s="19"/>
      <c r="BK881" s="19"/>
      <c r="BL881" s="19"/>
      <c r="BM881" s="19"/>
      <c r="BN881" s="19"/>
      <c r="BO881" s="19"/>
      <c r="BP881" s="19"/>
      <c r="BQ881" s="19"/>
      <c r="BR881" s="19"/>
      <c r="BS881" s="19"/>
      <c r="BT881" s="19"/>
      <c r="BU881" s="19"/>
      <c r="BV881" s="19"/>
      <c r="BW881" s="19"/>
      <c r="BX881" s="19"/>
      <c r="BY881" s="19"/>
      <c r="BZ881" s="19"/>
      <c r="CA881" s="19"/>
      <c r="CB881" s="19"/>
      <c r="CC881" s="19"/>
      <c r="CD881" s="19"/>
      <c r="CE881" s="19"/>
      <c r="CF881" s="19"/>
      <c r="CG881" s="19"/>
      <c r="CH881" s="19"/>
      <c r="CI881" s="19"/>
      <c r="CJ881" s="19"/>
      <c r="CK881" s="19"/>
      <c r="CL881" s="19"/>
      <c r="CM881" s="19"/>
      <c r="CN881" s="19"/>
      <c r="CO881" s="19"/>
      <c r="CP881" s="19"/>
      <c r="CQ881" s="19"/>
      <c r="CR881" s="19"/>
      <c r="CS881" s="19"/>
      <c r="CT881" s="19"/>
      <c r="CU881" s="19"/>
      <c r="CV881" s="19"/>
    </row>
    <row r="882" spans="1:100">
      <c r="A882" s="19"/>
      <c r="B882" s="19"/>
      <c r="C882" s="19"/>
      <c r="D882" s="19"/>
      <c r="E882" s="19"/>
      <c r="F882" s="19"/>
      <c r="G882" s="19"/>
      <c r="H882" s="21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  <c r="BA882" s="19"/>
      <c r="BB882" s="19"/>
      <c r="BC882" s="19"/>
      <c r="BD882" s="19"/>
      <c r="BE882" s="19"/>
      <c r="BF882" s="19"/>
      <c r="BG882" s="19"/>
      <c r="BH882" s="19"/>
      <c r="BI882" s="19"/>
      <c r="BJ882" s="19"/>
      <c r="BK882" s="19"/>
      <c r="BL882" s="19"/>
      <c r="BM882" s="19"/>
      <c r="BN882" s="19"/>
      <c r="BO882" s="19"/>
      <c r="BP882" s="19"/>
      <c r="BQ882" s="19"/>
      <c r="BR882" s="19"/>
      <c r="BS882" s="19"/>
      <c r="BT882" s="19"/>
      <c r="BU882" s="19"/>
      <c r="BV882" s="19"/>
      <c r="BW882" s="19"/>
      <c r="BX882" s="19"/>
      <c r="BY882" s="19"/>
      <c r="BZ882" s="19"/>
      <c r="CA882" s="19"/>
      <c r="CB882" s="19"/>
      <c r="CC882" s="19"/>
      <c r="CD882" s="19"/>
      <c r="CE882" s="19"/>
      <c r="CF882" s="19"/>
      <c r="CG882" s="19"/>
      <c r="CH882" s="19"/>
      <c r="CI882" s="19"/>
      <c r="CJ882" s="19"/>
      <c r="CK882" s="19"/>
      <c r="CL882" s="19"/>
      <c r="CM882" s="19"/>
      <c r="CN882" s="19"/>
      <c r="CO882" s="19"/>
      <c r="CP882" s="19"/>
      <c r="CQ882" s="19"/>
      <c r="CR882" s="19"/>
      <c r="CS882" s="19"/>
      <c r="CT882" s="19"/>
      <c r="CU882" s="19"/>
      <c r="CV882" s="19"/>
    </row>
    <row r="883" spans="1:100">
      <c r="A883" s="19"/>
      <c r="B883" s="19"/>
      <c r="C883" s="19"/>
      <c r="D883" s="19"/>
      <c r="E883" s="19"/>
      <c r="F883" s="19"/>
      <c r="G883" s="19"/>
      <c r="H883" s="21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9"/>
      <c r="BB883" s="19"/>
      <c r="BC883" s="19"/>
      <c r="BD883" s="19"/>
      <c r="BE883" s="19"/>
      <c r="BF883" s="19"/>
      <c r="BG883" s="19"/>
      <c r="BH883" s="19"/>
      <c r="BI883" s="19"/>
      <c r="BJ883" s="19"/>
      <c r="BK883" s="19"/>
      <c r="BL883" s="19"/>
      <c r="BM883" s="19"/>
      <c r="BN883" s="19"/>
      <c r="BO883" s="19"/>
      <c r="BP883" s="19"/>
      <c r="BQ883" s="19"/>
      <c r="BR883" s="19"/>
      <c r="BS883" s="19"/>
      <c r="BT883" s="19"/>
      <c r="BU883" s="19"/>
      <c r="BV883" s="19"/>
      <c r="BW883" s="19"/>
      <c r="BX883" s="19"/>
      <c r="BY883" s="19"/>
      <c r="BZ883" s="19"/>
      <c r="CA883" s="19"/>
      <c r="CB883" s="19"/>
      <c r="CC883" s="19"/>
      <c r="CD883" s="19"/>
      <c r="CE883" s="19"/>
      <c r="CF883" s="19"/>
      <c r="CG883" s="19"/>
      <c r="CH883" s="19"/>
      <c r="CI883" s="19"/>
      <c r="CJ883" s="19"/>
      <c r="CK883" s="19"/>
      <c r="CL883" s="19"/>
      <c r="CM883" s="19"/>
      <c r="CN883" s="19"/>
      <c r="CO883" s="19"/>
      <c r="CP883" s="19"/>
      <c r="CQ883" s="19"/>
      <c r="CR883" s="19"/>
      <c r="CS883" s="19"/>
      <c r="CT883" s="19"/>
      <c r="CU883" s="19"/>
      <c r="CV883" s="19"/>
    </row>
    <row r="884" spans="1:100">
      <c r="A884" s="19"/>
      <c r="B884" s="19"/>
      <c r="C884" s="19"/>
      <c r="D884" s="19"/>
      <c r="E884" s="19"/>
      <c r="F884" s="19"/>
      <c r="G884" s="19"/>
      <c r="H884" s="21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9"/>
      <c r="BB884" s="19"/>
      <c r="BC884" s="19"/>
      <c r="BD884" s="19"/>
      <c r="BE884" s="19"/>
      <c r="BF884" s="19"/>
      <c r="BG884" s="19"/>
      <c r="BH884" s="19"/>
      <c r="BI884" s="19"/>
      <c r="BJ884" s="19"/>
      <c r="BK884" s="19"/>
      <c r="BL884" s="19"/>
      <c r="BM884" s="19"/>
      <c r="BN884" s="19"/>
      <c r="BO884" s="19"/>
      <c r="BP884" s="19"/>
      <c r="BQ884" s="19"/>
      <c r="BR884" s="19"/>
      <c r="BS884" s="19"/>
      <c r="BT884" s="19"/>
      <c r="BU884" s="19"/>
      <c r="BV884" s="19"/>
      <c r="BW884" s="19"/>
      <c r="BX884" s="19"/>
      <c r="BY884" s="19"/>
      <c r="BZ884" s="19"/>
      <c r="CA884" s="19"/>
      <c r="CB884" s="19"/>
      <c r="CC884" s="19"/>
      <c r="CD884" s="19"/>
      <c r="CE884" s="19"/>
      <c r="CF884" s="19"/>
      <c r="CG884" s="19"/>
      <c r="CH884" s="19"/>
      <c r="CI884" s="19"/>
      <c r="CJ884" s="19"/>
      <c r="CK884" s="19"/>
      <c r="CL884" s="19"/>
      <c r="CM884" s="19"/>
      <c r="CN884" s="19"/>
      <c r="CO884" s="19"/>
      <c r="CP884" s="19"/>
      <c r="CQ884" s="19"/>
      <c r="CR884" s="19"/>
      <c r="CS884" s="19"/>
      <c r="CT884" s="19"/>
      <c r="CU884" s="19"/>
      <c r="CV884" s="19"/>
    </row>
    <row r="885" spans="1:100">
      <c r="A885" s="19"/>
      <c r="B885" s="19"/>
      <c r="C885" s="19"/>
      <c r="D885" s="19"/>
      <c r="E885" s="19"/>
      <c r="F885" s="19"/>
      <c r="G885" s="19"/>
      <c r="H885" s="21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19"/>
      <c r="BB885" s="19"/>
      <c r="BC885" s="19"/>
      <c r="BD885" s="19"/>
      <c r="BE885" s="19"/>
      <c r="BF885" s="19"/>
      <c r="BG885" s="19"/>
      <c r="BH885" s="19"/>
      <c r="BI885" s="19"/>
      <c r="BJ885" s="19"/>
      <c r="BK885" s="19"/>
      <c r="BL885" s="19"/>
      <c r="BM885" s="19"/>
      <c r="BN885" s="19"/>
      <c r="BO885" s="19"/>
      <c r="BP885" s="19"/>
      <c r="BQ885" s="19"/>
      <c r="BR885" s="19"/>
      <c r="BS885" s="19"/>
      <c r="BT885" s="19"/>
      <c r="BU885" s="19"/>
      <c r="BV885" s="19"/>
      <c r="BW885" s="19"/>
      <c r="BX885" s="19"/>
      <c r="BY885" s="19"/>
      <c r="BZ885" s="19"/>
      <c r="CA885" s="19"/>
      <c r="CB885" s="19"/>
      <c r="CC885" s="19"/>
      <c r="CD885" s="19"/>
      <c r="CE885" s="19"/>
      <c r="CF885" s="19"/>
      <c r="CG885" s="19"/>
      <c r="CH885" s="19"/>
      <c r="CI885" s="19"/>
      <c r="CJ885" s="19"/>
      <c r="CK885" s="19"/>
      <c r="CL885" s="19"/>
      <c r="CM885" s="19"/>
      <c r="CN885" s="19"/>
      <c r="CO885" s="19"/>
      <c r="CP885" s="19"/>
      <c r="CQ885" s="19"/>
      <c r="CR885" s="19"/>
      <c r="CS885" s="19"/>
      <c r="CT885" s="19"/>
      <c r="CU885" s="19"/>
      <c r="CV885" s="19"/>
    </row>
    <row r="886" spans="1:100">
      <c r="A886" s="19"/>
      <c r="B886" s="19"/>
      <c r="C886" s="19"/>
      <c r="D886" s="19"/>
      <c r="E886" s="19"/>
      <c r="F886" s="19"/>
      <c r="G886" s="19"/>
      <c r="H886" s="21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  <c r="BA886" s="19"/>
      <c r="BB886" s="19"/>
      <c r="BC886" s="19"/>
      <c r="BD886" s="19"/>
      <c r="BE886" s="19"/>
      <c r="BF886" s="19"/>
      <c r="BG886" s="19"/>
      <c r="BH886" s="19"/>
      <c r="BI886" s="19"/>
      <c r="BJ886" s="19"/>
      <c r="BK886" s="19"/>
      <c r="BL886" s="19"/>
      <c r="BM886" s="19"/>
      <c r="BN886" s="19"/>
      <c r="BO886" s="19"/>
      <c r="BP886" s="19"/>
      <c r="BQ886" s="19"/>
      <c r="BR886" s="19"/>
      <c r="BS886" s="19"/>
      <c r="BT886" s="19"/>
      <c r="BU886" s="19"/>
      <c r="BV886" s="19"/>
      <c r="BW886" s="19"/>
      <c r="BX886" s="19"/>
      <c r="BY886" s="19"/>
      <c r="BZ886" s="19"/>
      <c r="CA886" s="19"/>
      <c r="CB886" s="19"/>
      <c r="CC886" s="19"/>
      <c r="CD886" s="19"/>
      <c r="CE886" s="19"/>
      <c r="CF886" s="19"/>
      <c r="CG886" s="19"/>
      <c r="CH886" s="19"/>
      <c r="CI886" s="19"/>
      <c r="CJ886" s="19"/>
      <c r="CK886" s="19"/>
      <c r="CL886" s="19"/>
      <c r="CM886" s="19"/>
      <c r="CN886" s="19"/>
      <c r="CO886" s="19"/>
      <c r="CP886" s="19"/>
      <c r="CQ886" s="19"/>
      <c r="CR886" s="19"/>
      <c r="CS886" s="19"/>
      <c r="CT886" s="19"/>
      <c r="CU886" s="19"/>
      <c r="CV886" s="19"/>
    </row>
    <row r="887" spans="1:100">
      <c r="A887" s="19"/>
      <c r="B887" s="19"/>
      <c r="C887" s="19"/>
      <c r="D887" s="19"/>
      <c r="E887" s="19"/>
      <c r="F887" s="19"/>
      <c r="G887" s="19"/>
      <c r="H887" s="21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19"/>
      <c r="BB887" s="19"/>
      <c r="BC887" s="19"/>
      <c r="BD887" s="19"/>
      <c r="BE887" s="19"/>
      <c r="BF887" s="19"/>
      <c r="BG887" s="19"/>
      <c r="BH887" s="19"/>
      <c r="BI887" s="19"/>
      <c r="BJ887" s="19"/>
      <c r="BK887" s="19"/>
      <c r="BL887" s="19"/>
      <c r="BM887" s="19"/>
      <c r="BN887" s="19"/>
      <c r="BO887" s="19"/>
      <c r="BP887" s="19"/>
      <c r="BQ887" s="19"/>
      <c r="BR887" s="19"/>
      <c r="BS887" s="19"/>
      <c r="BT887" s="19"/>
      <c r="BU887" s="19"/>
      <c r="BV887" s="19"/>
      <c r="BW887" s="19"/>
      <c r="BX887" s="19"/>
      <c r="BY887" s="19"/>
      <c r="BZ887" s="19"/>
      <c r="CA887" s="19"/>
      <c r="CB887" s="19"/>
      <c r="CC887" s="19"/>
      <c r="CD887" s="19"/>
      <c r="CE887" s="19"/>
      <c r="CF887" s="19"/>
      <c r="CG887" s="19"/>
      <c r="CH887" s="19"/>
      <c r="CI887" s="19"/>
      <c r="CJ887" s="19"/>
      <c r="CK887" s="19"/>
      <c r="CL887" s="19"/>
      <c r="CM887" s="19"/>
      <c r="CN887" s="19"/>
      <c r="CO887" s="19"/>
      <c r="CP887" s="19"/>
      <c r="CQ887" s="19"/>
      <c r="CR887" s="19"/>
      <c r="CS887" s="19"/>
      <c r="CT887" s="19"/>
      <c r="CU887" s="19"/>
      <c r="CV887" s="19"/>
    </row>
    <row r="888" spans="1:100">
      <c r="A888" s="19"/>
      <c r="B888" s="19"/>
      <c r="C888" s="19"/>
      <c r="D888" s="19"/>
      <c r="E888" s="19"/>
      <c r="F888" s="19"/>
      <c r="G888" s="19"/>
      <c r="H888" s="21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9"/>
      <c r="BB888" s="19"/>
      <c r="BC888" s="19"/>
      <c r="BD888" s="19"/>
      <c r="BE888" s="19"/>
      <c r="BF888" s="19"/>
      <c r="BG888" s="19"/>
      <c r="BH888" s="19"/>
      <c r="BI888" s="19"/>
      <c r="BJ888" s="19"/>
      <c r="BK888" s="19"/>
      <c r="BL888" s="19"/>
      <c r="BM888" s="19"/>
      <c r="BN888" s="19"/>
      <c r="BO888" s="19"/>
      <c r="BP888" s="19"/>
      <c r="BQ888" s="19"/>
      <c r="BR888" s="19"/>
      <c r="BS888" s="19"/>
      <c r="BT888" s="19"/>
      <c r="BU888" s="19"/>
      <c r="BV888" s="19"/>
      <c r="BW888" s="19"/>
      <c r="BX888" s="19"/>
      <c r="BY888" s="19"/>
      <c r="BZ888" s="19"/>
      <c r="CA888" s="19"/>
      <c r="CB888" s="19"/>
      <c r="CC888" s="19"/>
      <c r="CD888" s="19"/>
      <c r="CE888" s="19"/>
      <c r="CF888" s="19"/>
      <c r="CG888" s="19"/>
      <c r="CH888" s="19"/>
      <c r="CI888" s="19"/>
      <c r="CJ888" s="19"/>
      <c r="CK888" s="19"/>
      <c r="CL888" s="19"/>
      <c r="CM888" s="19"/>
      <c r="CN888" s="19"/>
      <c r="CO888" s="19"/>
      <c r="CP888" s="19"/>
      <c r="CQ888" s="19"/>
      <c r="CR888" s="19"/>
      <c r="CS888" s="19"/>
      <c r="CT888" s="19"/>
      <c r="CU888" s="19"/>
      <c r="CV888" s="19"/>
    </row>
    <row r="889" spans="1:100">
      <c r="A889" s="19"/>
      <c r="B889" s="19"/>
      <c r="C889" s="19"/>
      <c r="D889" s="19"/>
      <c r="E889" s="19"/>
      <c r="F889" s="19"/>
      <c r="G889" s="19"/>
      <c r="H889" s="21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9"/>
      <c r="BB889" s="19"/>
      <c r="BC889" s="19"/>
      <c r="BD889" s="19"/>
      <c r="BE889" s="19"/>
      <c r="BF889" s="19"/>
      <c r="BG889" s="19"/>
      <c r="BH889" s="19"/>
      <c r="BI889" s="19"/>
      <c r="BJ889" s="19"/>
      <c r="BK889" s="19"/>
      <c r="BL889" s="19"/>
      <c r="BM889" s="19"/>
      <c r="BN889" s="19"/>
      <c r="BO889" s="19"/>
      <c r="BP889" s="19"/>
      <c r="BQ889" s="19"/>
      <c r="BR889" s="19"/>
      <c r="BS889" s="19"/>
      <c r="BT889" s="19"/>
      <c r="BU889" s="19"/>
      <c r="BV889" s="19"/>
      <c r="BW889" s="19"/>
      <c r="BX889" s="19"/>
      <c r="BY889" s="19"/>
      <c r="BZ889" s="19"/>
      <c r="CA889" s="19"/>
      <c r="CB889" s="19"/>
      <c r="CC889" s="19"/>
      <c r="CD889" s="19"/>
      <c r="CE889" s="19"/>
      <c r="CF889" s="19"/>
      <c r="CG889" s="19"/>
      <c r="CH889" s="19"/>
      <c r="CI889" s="19"/>
      <c r="CJ889" s="19"/>
      <c r="CK889" s="19"/>
      <c r="CL889" s="19"/>
      <c r="CM889" s="19"/>
      <c r="CN889" s="19"/>
      <c r="CO889" s="19"/>
      <c r="CP889" s="19"/>
      <c r="CQ889" s="19"/>
      <c r="CR889" s="19"/>
      <c r="CS889" s="19"/>
      <c r="CT889" s="19"/>
      <c r="CU889" s="19"/>
      <c r="CV889" s="19"/>
    </row>
    <row r="890" spans="1:100">
      <c r="A890" s="19"/>
      <c r="B890" s="19"/>
      <c r="C890" s="19"/>
      <c r="D890" s="19"/>
      <c r="E890" s="19"/>
      <c r="F890" s="19"/>
      <c r="G890" s="19"/>
      <c r="H890" s="21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  <c r="BA890" s="19"/>
      <c r="BB890" s="19"/>
      <c r="BC890" s="19"/>
      <c r="BD890" s="19"/>
      <c r="BE890" s="19"/>
      <c r="BF890" s="19"/>
      <c r="BG890" s="19"/>
      <c r="BH890" s="19"/>
      <c r="BI890" s="19"/>
      <c r="BJ890" s="19"/>
      <c r="BK890" s="19"/>
      <c r="BL890" s="19"/>
      <c r="BM890" s="19"/>
      <c r="BN890" s="19"/>
      <c r="BO890" s="19"/>
      <c r="BP890" s="19"/>
      <c r="BQ890" s="19"/>
      <c r="BR890" s="19"/>
      <c r="BS890" s="19"/>
      <c r="BT890" s="19"/>
      <c r="BU890" s="19"/>
      <c r="BV890" s="19"/>
      <c r="BW890" s="19"/>
      <c r="BX890" s="19"/>
      <c r="BY890" s="19"/>
      <c r="BZ890" s="19"/>
      <c r="CA890" s="19"/>
      <c r="CB890" s="19"/>
      <c r="CC890" s="19"/>
      <c r="CD890" s="19"/>
      <c r="CE890" s="19"/>
      <c r="CF890" s="19"/>
      <c r="CG890" s="19"/>
      <c r="CH890" s="19"/>
      <c r="CI890" s="19"/>
      <c r="CJ890" s="19"/>
      <c r="CK890" s="19"/>
      <c r="CL890" s="19"/>
      <c r="CM890" s="19"/>
      <c r="CN890" s="19"/>
      <c r="CO890" s="19"/>
      <c r="CP890" s="19"/>
      <c r="CQ890" s="19"/>
      <c r="CR890" s="19"/>
      <c r="CS890" s="19"/>
      <c r="CT890" s="19"/>
      <c r="CU890" s="19"/>
      <c r="CV890" s="19"/>
    </row>
    <row r="891" spans="1:100">
      <c r="A891" s="19"/>
      <c r="B891" s="19"/>
      <c r="C891" s="19"/>
      <c r="D891" s="19"/>
      <c r="E891" s="19"/>
      <c r="F891" s="19"/>
      <c r="G891" s="19"/>
      <c r="H891" s="21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19"/>
      <c r="BB891" s="19"/>
      <c r="BC891" s="19"/>
      <c r="BD891" s="19"/>
      <c r="BE891" s="19"/>
      <c r="BF891" s="19"/>
      <c r="BG891" s="19"/>
      <c r="BH891" s="19"/>
      <c r="BI891" s="19"/>
      <c r="BJ891" s="19"/>
      <c r="BK891" s="19"/>
      <c r="BL891" s="19"/>
      <c r="BM891" s="19"/>
      <c r="BN891" s="19"/>
      <c r="BO891" s="19"/>
      <c r="BP891" s="19"/>
      <c r="BQ891" s="19"/>
      <c r="BR891" s="19"/>
      <c r="BS891" s="19"/>
      <c r="BT891" s="19"/>
      <c r="BU891" s="19"/>
      <c r="BV891" s="19"/>
      <c r="BW891" s="19"/>
      <c r="BX891" s="19"/>
      <c r="BY891" s="19"/>
      <c r="BZ891" s="19"/>
      <c r="CA891" s="19"/>
      <c r="CB891" s="19"/>
      <c r="CC891" s="19"/>
      <c r="CD891" s="19"/>
      <c r="CE891" s="19"/>
      <c r="CF891" s="19"/>
      <c r="CG891" s="19"/>
      <c r="CH891" s="19"/>
      <c r="CI891" s="19"/>
      <c r="CJ891" s="19"/>
      <c r="CK891" s="19"/>
      <c r="CL891" s="19"/>
      <c r="CM891" s="19"/>
      <c r="CN891" s="19"/>
      <c r="CO891" s="19"/>
      <c r="CP891" s="19"/>
      <c r="CQ891" s="19"/>
      <c r="CR891" s="19"/>
      <c r="CS891" s="19"/>
      <c r="CT891" s="19"/>
      <c r="CU891" s="19"/>
      <c r="CV891" s="19"/>
    </row>
    <row r="892" spans="1:100">
      <c r="A892" s="19"/>
      <c r="B892" s="19"/>
      <c r="C892" s="19"/>
      <c r="D892" s="19"/>
      <c r="E892" s="19"/>
      <c r="F892" s="19"/>
      <c r="G892" s="19"/>
      <c r="H892" s="21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19"/>
      <c r="BB892" s="19"/>
      <c r="BC892" s="19"/>
      <c r="BD892" s="19"/>
      <c r="BE892" s="19"/>
      <c r="BF892" s="19"/>
      <c r="BG892" s="19"/>
      <c r="BH892" s="19"/>
      <c r="BI892" s="19"/>
      <c r="BJ892" s="19"/>
      <c r="BK892" s="19"/>
      <c r="BL892" s="19"/>
      <c r="BM892" s="19"/>
      <c r="BN892" s="19"/>
      <c r="BO892" s="19"/>
      <c r="BP892" s="19"/>
      <c r="BQ892" s="19"/>
      <c r="BR892" s="19"/>
      <c r="BS892" s="19"/>
      <c r="BT892" s="19"/>
      <c r="BU892" s="19"/>
      <c r="BV892" s="19"/>
      <c r="BW892" s="19"/>
      <c r="BX892" s="19"/>
      <c r="BY892" s="19"/>
      <c r="BZ892" s="19"/>
      <c r="CA892" s="19"/>
      <c r="CB892" s="19"/>
      <c r="CC892" s="19"/>
      <c r="CD892" s="19"/>
      <c r="CE892" s="19"/>
      <c r="CF892" s="19"/>
      <c r="CG892" s="19"/>
      <c r="CH892" s="19"/>
      <c r="CI892" s="19"/>
      <c r="CJ892" s="19"/>
      <c r="CK892" s="19"/>
      <c r="CL892" s="19"/>
      <c r="CM892" s="19"/>
      <c r="CN892" s="19"/>
      <c r="CO892" s="19"/>
      <c r="CP892" s="19"/>
      <c r="CQ892" s="19"/>
      <c r="CR892" s="19"/>
      <c r="CS892" s="19"/>
      <c r="CT892" s="19"/>
      <c r="CU892" s="19"/>
      <c r="CV892" s="19"/>
    </row>
    <row r="893" spans="1:100">
      <c r="A893" s="19"/>
      <c r="B893" s="19"/>
      <c r="C893" s="19"/>
      <c r="D893" s="19"/>
      <c r="E893" s="19"/>
      <c r="F893" s="19"/>
      <c r="G893" s="19"/>
      <c r="H893" s="21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9"/>
      <c r="BB893" s="19"/>
      <c r="BC893" s="19"/>
      <c r="BD893" s="19"/>
      <c r="BE893" s="19"/>
      <c r="BF893" s="19"/>
      <c r="BG893" s="19"/>
      <c r="BH893" s="19"/>
      <c r="BI893" s="19"/>
      <c r="BJ893" s="19"/>
      <c r="BK893" s="19"/>
      <c r="BL893" s="19"/>
      <c r="BM893" s="19"/>
      <c r="BN893" s="19"/>
      <c r="BO893" s="19"/>
      <c r="BP893" s="19"/>
      <c r="BQ893" s="19"/>
      <c r="BR893" s="19"/>
      <c r="BS893" s="19"/>
      <c r="BT893" s="19"/>
      <c r="BU893" s="19"/>
      <c r="BV893" s="19"/>
      <c r="BW893" s="19"/>
      <c r="BX893" s="19"/>
      <c r="BY893" s="19"/>
      <c r="BZ893" s="19"/>
      <c r="CA893" s="19"/>
      <c r="CB893" s="19"/>
      <c r="CC893" s="19"/>
      <c r="CD893" s="19"/>
      <c r="CE893" s="19"/>
      <c r="CF893" s="19"/>
      <c r="CG893" s="19"/>
      <c r="CH893" s="19"/>
      <c r="CI893" s="19"/>
      <c r="CJ893" s="19"/>
      <c r="CK893" s="19"/>
      <c r="CL893" s="19"/>
      <c r="CM893" s="19"/>
      <c r="CN893" s="19"/>
      <c r="CO893" s="19"/>
      <c r="CP893" s="19"/>
      <c r="CQ893" s="19"/>
      <c r="CR893" s="19"/>
      <c r="CS893" s="19"/>
      <c r="CT893" s="19"/>
      <c r="CU893" s="19"/>
      <c r="CV893" s="19"/>
    </row>
    <row r="894" spans="1:100">
      <c r="A894" s="19"/>
      <c r="B894" s="19"/>
      <c r="C894" s="19"/>
      <c r="D894" s="19"/>
      <c r="E894" s="19"/>
      <c r="F894" s="19"/>
      <c r="G894" s="19"/>
      <c r="H894" s="21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19"/>
      <c r="BB894" s="19"/>
      <c r="BC894" s="19"/>
      <c r="BD894" s="19"/>
      <c r="BE894" s="19"/>
      <c r="BF894" s="19"/>
      <c r="BG894" s="19"/>
      <c r="BH894" s="19"/>
      <c r="BI894" s="19"/>
      <c r="BJ894" s="19"/>
      <c r="BK894" s="19"/>
      <c r="BL894" s="19"/>
      <c r="BM894" s="19"/>
      <c r="BN894" s="19"/>
      <c r="BO894" s="19"/>
      <c r="BP894" s="19"/>
      <c r="BQ894" s="19"/>
      <c r="BR894" s="19"/>
      <c r="BS894" s="19"/>
      <c r="BT894" s="19"/>
      <c r="BU894" s="19"/>
      <c r="BV894" s="19"/>
      <c r="BW894" s="19"/>
      <c r="BX894" s="19"/>
      <c r="BY894" s="19"/>
      <c r="BZ894" s="19"/>
      <c r="CA894" s="19"/>
      <c r="CB894" s="19"/>
      <c r="CC894" s="19"/>
      <c r="CD894" s="19"/>
      <c r="CE894" s="19"/>
      <c r="CF894" s="19"/>
      <c r="CG894" s="19"/>
      <c r="CH894" s="19"/>
      <c r="CI894" s="19"/>
      <c r="CJ894" s="19"/>
      <c r="CK894" s="19"/>
      <c r="CL894" s="19"/>
      <c r="CM894" s="19"/>
      <c r="CN894" s="19"/>
      <c r="CO894" s="19"/>
      <c r="CP894" s="19"/>
      <c r="CQ894" s="19"/>
      <c r="CR894" s="19"/>
      <c r="CS894" s="19"/>
      <c r="CT894" s="19"/>
      <c r="CU894" s="19"/>
      <c r="CV894" s="19"/>
    </row>
    <row r="895" spans="1:100">
      <c r="A895" s="19"/>
      <c r="B895" s="19"/>
      <c r="C895" s="19"/>
      <c r="D895" s="19"/>
      <c r="E895" s="19"/>
      <c r="F895" s="19"/>
      <c r="G895" s="19"/>
      <c r="H895" s="21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19"/>
      <c r="BB895" s="19"/>
      <c r="BC895" s="19"/>
      <c r="BD895" s="19"/>
      <c r="BE895" s="19"/>
      <c r="BF895" s="19"/>
      <c r="BG895" s="19"/>
      <c r="BH895" s="19"/>
      <c r="BI895" s="19"/>
      <c r="BJ895" s="19"/>
      <c r="BK895" s="19"/>
      <c r="BL895" s="19"/>
      <c r="BM895" s="19"/>
      <c r="BN895" s="19"/>
      <c r="BO895" s="19"/>
      <c r="BP895" s="19"/>
      <c r="BQ895" s="19"/>
      <c r="BR895" s="19"/>
      <c r="BS895" s="19"/>
      <c r="BT895" s="19"/>
      <c r="BU895" s="19"/>
      <c r="BV895" s="19"/>
      <c r="BW895" s="19"/>
      <c r="BX895" s="19"/>
      <c r="BY895" s="19"/>
      <c r="BZ895" s="19"/>
      <c r="CA895" s="19"/>
      <c r="CB895" s="19"/>
      <c r="CC895" s="19"/>
      <c r="CD895" s="19"/>
      <c r="CE895" s="19"/>
      <c r="CF895" s="19"/>
      <c r="CG895" s="19"/>
      <c r="CH895" s="19"/>
      <c r="CI895" s="19"/>
      <c r="CJ895" s="19"/>
      <c r="CK895" s="19"/>
      <c r="CL895" s="19"/>
      <c r="CM895" s="19"/>
      <c r="CN895" s="19"/>
      <c r="CO895" s="19"/>
      <c r="CP895" s="19"/>
      <c r="CQ895" s="19"/>
      <c r="CR895" s="19"/>
      <c r="CS895" s="19"/>
      <c r="CT895" s="19"/>
      <c r="CU895" s="19"/>
      <c r="CV895" s="19"/>
    </row>
    <row r="896" spans="1:100">
      <c r="A896" s="19"/>
      <c r="B896" s="19"/>
      <c r="C896" s="19"/>
      <c r="D896" s="19"/>
      <c r="E896" s="19"/>
      <c r="F896" s="19"/>
      <c r="G896" s="19"/>
      <c r="H896" s="21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9"/>
      <c r="BB896" s="19"/>
      <c r="BC896" s="19"/>
      <c r="BD896" s="19"/>
      <c r="BE896" s="19"/>
      <c r="BF896" s="19"/>
      <c r="BG896" s="19"/>
      <c r="BH896" s="19"/>
      <c r="BI896" s="19"/>
      <c r="BJ896" s="19"/>
      <c r="BK896" s="19"/>
      <c r="BL896" s="19"/>
      <c r="BM896" s="19"/>
      <c r="BN896" s="19"/>
      <c r="BO896" s="19"/>
      <c r="BP896" s="19"/>
      <c r="BQ896" s="19"/>
      <c r="BR896" s="19"/>
      <c r="BS896" s="19"/>
      <c r="BT896" s="19"/>
      <c r="BU896" s="19"/>
      <c r="BV896" s="19"/>
      <c r="BW896" s="19"/>
      <c r="BX896" s="19"/>
      <c r="BY896" s="19"/>
      <c r="BZ896" s="19"/>
      <c r="CA896" s="19"/>
      <c r="CB896" s="19"/>
      <c r="CC896" s="19"/>
      <c r="CD896" s="19"/>
      <c r="CE896" s="19"/>
      <c r="CF896" s="19"/>
      <c r="CG896" s="19"/>
      <c r="CH896" s="19"/>
      <c r="CI896" s="19"/>
      <c r="CJ896" s="19"/>
      <c r="CK896" s="19"/>
      <c r="CL896" s="19"/>
      <c r="CM896" s="19"/>
      <c r="CN896" s="19"/>
      <c r="CO896" s="19"/>
      <c r="CP896" s="19"/>
      <c r="CQ896" s="19"/>
      <c r="CR896" s="19"/>
      <c r="CS896" s="19"/>
      <c r="CT896" s="19"/>
      <c r="CU896" s="19"/>
      <c r="CV896" s="19"/>
    </row>
    <row r="897" spans="1:100">
      <c r="A897" s="19"/>
      <c r="B897" s="19"/>
      <c r="C897" s="19"/>
      <c r="D897" s="19"/>
      <c r="E897" s="19"/>
      <c r="F897" s="19"/>
      <c r="G897" s="19"/>
      <c r="H897" s="21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19"/>
      <c r="BB897" s="19"/>
      <c r="BC897" s="19"/>
      <c r="BD897" s="19"/>
      <c r="BE897" s="19"/>
      <c r="BF897" s="19"/>
      <c r="BG897" s="19"/>
      <c r="BH897" s="19"/>
      <c r="BI897" s="19"/>
      <c r="BJ897" s="19"/>
      <c r="BK897" s="19"/>
      <c r="BL897" s="19"/>
      <c r="BM897" s="19"/>
      <c r="BN897" s="19"/>
      <c r="BO897" s="19"/>
      <c r="BP897" s="19"/>
      <c r="BQ897" s="19"/>
      <c r="BR897" s="19"/>
      <c r="BS897" s="19"/>
      <c r="BT897" s="19"/>
      <c r="BU897" s="19"/>
      <c r="BV897" s="19"/>
      <c r="BW897" s="19"/>
      <c r="BX897" s="19"/>
      <c r="BY897" s="19"/>
      <c r="BZ897" s="19"/>
      <c r="CA897" s="19"/>
      <c r="CB897" s="19"/>
      <c r="CC897" s="19"/>
      <c r="CD897" s="19"/>
      <c r="CE897" s="19"/>
      <c r="CF897" s="19"/>
      <c r="CG897" s="19"/>
      <c r="CH897" s="19"/>
      <c r="CI897" s="19"/>
      <c r="CJ897" s="19"/>
      <c r="CK897" s="19"/>
      <c r="CL897" s="19"/>
      <c r="CM897" s="19"/>
      <c r="CN897" s="19"/>
      <c r="CO897" s="19"/>
      <c r="CP897" s="19"/>
      <c r="CQ897" s="19"/>
      <c r="CR897" s="19"/>
      <c r="CS897" s="19"/>
      <c r="CT897" s="19"/>
      <c r="CU897" s="19"/>
      <c r="CV897" s="19"/>
    </row>
    <row r="898" spans="1:100">
      <c r="A898" s="19"/>
      <c r="B898" s="19"/>
      <c r="C898" s="19"/>
      <c r="D898" s="19"/>
      <c r="E898" s="19"/>
      <c r="F898" s="19"/>
      <c r="G898" s="19"/>
      <c r="H898" s="21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  <c r="BK898" s="19"/>
      <c r="BL898" s="19"/>
      <c r="BM898" s="19"/>
      <c r="BN898" s="19"/>
      <c r="BO898" s="19"/>
      <c r="BP898" s="19"/>
      <c r="BQ898" s="19"/>
      <c r="BR898" s="19"/>
      <c r="BS898" s="19"/>
      <c r="BT898" s="19"/>
      <c r="BU898" s="19"/>
      <c r="BV898" s="19"/>
      <c r="BW898" s="19"/>
      <c r="BX898" s="19"/>
      <c r="BY898" s="19"/>
      <c r="BZ898" s="19"/>
      <c r="CA898" s="19"/>
      <c r="CB898" s="19"/>
      <c r="CC898" s="19"/>
      <c r="CD898" s="19"/>
      <c r="CE898" s="19"/>
      <c r="CF898" s="19"/>
      <c r="CG898" s="19"/>
      <c r="CH898" s="19"/>
      <c r="CI898" s="19"/>
      <c r="CJ898" s="19"/>
      <c r="CK898" s="19"/>
      <c r="CL898" s="19"/>
      <c r="CM898" s="19"/>
      <c r="CN898" s="19"/>
      <c r="CO898" s="19"/>
      <c r="CP898" s="19"/>
      <c r="CQ898" s="19"/>
      <c r="CR898" s="19"/>
      <c r="CS898" s="19"/>
      <c r="CT898" s="19"/>
      <c r="CU898" s="19"/>
      <c r="CV898" s="19"/>
    </row>
    <row r="899" spans="1:100">
      <c r="A899" s="19"/>
      <c r="B899" s="19"/>
      <c r="C899" s="19"/>
      <c r="D899" s="19"/>
      <c r="E899" s="19"/>
      <c r="F899" s="19"/>
      <c r="G899" s="19"/>
      <c r="H899" s="21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9"/>
      <c r="BB899" s="19"/>
      <c r="BC899" s="19"/>
      <c r="BD899" s="19"/>
      <c r="BE899" s="19"/>
      <c r="BF899" s="19"/>
      <c r="BG899" s="19"/>
      <c r="BH899" s="19"/>
      <c r="BI899" s="19"/>
      <c r="BJ899" s="19"/>
      <c r="BK899" s="19"/>
      <c r="BL899" s="19"/>
      <c r="BM899" s="19"/>
      <c r="BN899" s="19"/>
      <c r="BO899" s="19"/>
      <c r="BP899" s="19"/>
      <c r="BQ899" s="19"/>
      <c r="BR899" s="19"/>
      <c r="BS899" s="19"/>
      <c r="BT899" s="19"/>
      <c r="BU899" s="19"/>
      <c r="BV899" s="19"/>
      <c r="BW899" s="19"/>
      <c r="BX899" s="19"/>
      <c r="BY899" s="19"/>
      <c r="BZ899" s="19"/>
      <c r="CA899" s="19"/>
      <c r="CB899" s="19"/>
      <c r="CC899" s="19"/>
      <c r="CD899" s="19"/>
      <c r="CE899" s="19"/>
      <c r="CF899" s="19"/>
      <c r="CG899" s="19"/>
      <c r="CH899" s="19"/>
      <c r="CI899" s="19"/>
      <c r="CJ899" s="19"/>
      <c r="CK899" s="19"/>
      <c r="CL899" s="19"/>
      <c r="CM899" s="19"/>
      <c r="CN899" s="19"/>
      <c r="CO899" s="19"/>
      <c r="CP899" s="19"/>
      <c r="CQ899" s="19"/>
      <c r="CR899" s="19"/>
      <c r="CS899" s="19"/>
      <c r="CT899" s="19"/>
      <c r="CU899" s="19"/>
      <c r="CV899" s="19"/>
    </row>
    <row r="900" spans="1:100">
      <c r="A900" s="19"/>
      <c r="B900" s="19"/>
      <c r="C900" s="19"/>
      <c r="D900" s="19"/>
      <c r="E900" s="19"/>
      <c r="F900" s="19"/>
      <c r="G900" s="19"/>
      <c r="H900" s="21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19"/>
      <c r="BB900" s="19"/>
      <c r="BC900" s="19"/>
      <c r="BD900" s="19"/>
      <c r="BE900" s="19"/>
      <c r="BF900" s="19"/>
      <c r="BG900" s="19"/>
      <c r="BH900" s="19"/>
      <c r="BI900" s="19"/>
      <c r="BJ900" s="19"/>
      <c r="BK900" s="19"/>
      <c r="BL900" s="19"/>
      <c r="BM900" s="19"/>
      <c r="BN900" s="19"/>
      <c r="BO900" s="19"/>
      <c r="BP900" s="19"/>
      <c r="BQ900" s="19"/>
      <c r="BR900" s="19"/>
      <c r="BS900" s="19"/>
      <c r="BT900" s="19"/>
      <c r="BU900" s="19"/>
      <c r="BV900" s="19"/>
      <c r="BW900" s="19"/>
      <c r="BX900" s="19"/>
      <c r="BY900" s="19"/>
      <c r="BZ900" s="19"/>
      <c r="CA900" s="19"/>
      <c r="CB900" s="19"/>
      <c r="CC900" s="19"/>
      <c r="CD900" s="19"/>
      <c r="CE900" s="19"/>
      <c r="CF900" s="19"/>
      <c r="CG900" s="19"/>
      <c r="CH900" s="19"/>
      <c r="CI900" s="19"/>
      <c r="CJ900" s="19"/>
      <c r="CK900" s="19"/>
      <c r="CL900" s="19"/>
      <c r="CM900" s="19"/>
      <c r="CN900" s="19"/>
      <c r="CO900" s="19"/>
      <c r="CP900" s="19"/>
      <c r="CQ900" s="19"/>
      <c r="CR900" s="19"/>
      <c r="CS900" s="19"/>
      <c r="CT900" s="19"/>
      <c r="CU900" s="19"/>
      <c r="CV900" s="19"/>
    </row>
    <row r="901" spans="1:100">
      <c r="A901" s="19"/>
      <c r="B901" s="19"/>
      <c r="C901" s="19"/>
      <c r="D901" s="19"/>
      <c r="E901" s="19"/>
      <c r="F901" s="19"/>
      <c r="G901" s="19"/>
      <c r="H901" s="21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19"/>
      <c r="BB901" s="19"/>
      <c r="BC901" s="19"/>
      <c r="BD901" s="19"/>
      <c r="BE901" s="19"/>
      <c r="BF901" s="19"/>
      <c r="BG901" s="19"/>
      <c r="BH901" s="19"/>
      <c r="BI901" s="19"/>
      <c r="BJ901" s="19"/>
      <c r="BK901" s="19"/>
      <c r="BL901" s="19"/>
      <c r="BM901" s="19"/>
      <c r="BN901" s="19"/>
      <c r="BO901" s="19"/>
      <c r="BP901" s="19"/>
      <c r="BQ901" s="19"/>
      <c r="BR901" s="19"/>
      <c r="BS901" s="19"/>
      <c r="BT901" s="19"/>
      <c r="BU901" s="19"/>
      <c r="BV901" s="19"/>
      <c r="BW901" s="19"/>
      <c r="BX901" s="19"/>
      <c r="BY901" s="19"/>
      <c r="BZ901" s="19"/>
      <c r="CA901" s="19"/>
      <c r="CB901" s="19"/>
      <c r="CC901" s="19"/>
      <c r="CD901" s="19"/>
      <c r="CE901" s="19"/>
      <c r="CF901" s="19"/>
      <c r="CG901" s="19"/>
      <c r="CH901" s="19"/>
      <c r="CI901" s="19"/>
      <c r="CJ901" s="19"/>
      <c r="CK901" s="19"/>
      <c r="CL901" s="19"/>
      <c r="CM901" s="19"/>
      <c r="CN901" s="19"/>
      <c r="CO901" s="19"/>
      <c r="CP901" s="19"/>
      <c r="CQ901" s="19"/>
      <c r="CR901" s="19"/>
      <c r="CS901" s="19"/>
      <c r="CT901" s="19"/>
      <c r="CU901" s="19"/>
      <c r="CV901" s="19"/>
    </row>
    <row r="902" spans="1:100">
      <c r="A902" s="19"/>
      <c r="B902" s="19"/>
      <c r="C902" s="19"/>
      <c r="D902" s="19"/>
      <c r="E902" s="19"/>
      <c r="F902" s="19"/>
      <c r="G902" s="19"/>
      <c r="H902" s="21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19"/>
      <c r="BB902" s="19"/>
      <c r="BC902" s="19"/>
      <c r="BD902" s="19"/>
      <c r="BE902" s="19"/>
      <c r="BF902" s="19"/>
      <c r="BG902" s="19"/>
      <c r="BH902" s="19"/>
      <c r="BI902" s="19"/>
      <c r="BJ902" s="19"/>
      <c r="BK902" s="19"/>
      <c r="BL902" s="19"/>
      <c r="BM902" s="19"/>
      <c r="BN902" s="19"/>
      <c r="BO902" s="19"/>
      <c r="BP902" s="19"/>
      <c r="BQ902" s="19"/>
      <c r="BR902" s="19"/>
      <c r="BS902" s="19"/>
      <c r="BT902" s="19"/>
      <c r="BU902" s="19"/>
      <c r="BV902" s="19"/>
      <c r="BW902" s="19"/>
      <c r="BX902" s="19"/>
      <c r="BY902" s="19"/>
      <c r="BZ902" s="19"/>
      <c r="CA902" s="19"/>
      <c r="CB902" s="19"/>
      <c r="CC902" s="19"/>
      <c r="CD902" s="19"/>
      <c r="CE902" s="19"/>
      <c r="CF902" s="19"/>
      <c r="CG902" s="19"/>
      <c r="CH902" s="19"/>
      <c r="CI902" s="19"/>
      <c r="CJ902" s="19"/>
      <c r="CK902" s="19"/>
      <c r="CL902" s="19"/>
      <c r="CM902" s="19"/>
      <c r="CN902" s="19"/>
      <c r="CO902" s="19"/>
      <c r="CP902" s="19"/>
      <c r="CQ902" s="19"/>
      <c r="CR902" s="19"/>
      <c r="CS902" s="19"/>
      <c r="CT902" s="19"/>
      <c r="CU902" s="19"/>
      <c r="CV902" s="19"/>
    </row>
    <row r="903" spans="1:100">
      <c r="A903" s="19"/>
      <c r="B903" s="19"/>
      <c r="C903" s="19"/>
      <c r="D903" s="19"/>
      <c r="E903" s="19"/>
      <c r="F903" s="19"/>
      <c r="G903" s="19"/>
      <c r="H903" s="21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9"/>
      <c r="BB903" s="19"/>
      <c r="BC903" s="19"/>
      <c r="BD903" s="19"/>
      <c r="BE903" s="19"/>
      <c r="BF903" s="19"/>
      <c r="BG903" s="19"/>
      <c r="BH903" s="19"/>
      <c r="BI903" s="19"/>
      <c r="BJ903" s="19"/>
      <c r="BK903" s="19"/>
      <c r="BL903" s="19"/>
      <c r="BM903" s="19"/>
      <c r="BN903" s="19"/>
      <c r="BO903" s="19"/>
      <c r="BP903" s="19"/>
      <c r="BQ903" s="19"/>
      <c r="BR903" s="19"/>
      <c r="BS903" s="19"/>
      <c r="BT903" s="19"/>
      <c r="BU903" s="19"/>
      <c r="BV903" s="19"/>
      <c r="BW903" s="19"/>
      <c r="BX903" s="19"/>
      <c r="BY903" s="19"/>
      <c r="BZ903" s="19"/>
      <c r="CA903" s="19"/>
      <c r="CB903" s="19"/>
      <c r="CC903" s="19"/>
      <c r="CD903" s="19"/>
      <c r="CE903" s="19"/>
      <c r="CF903" s="19"/>
      <c r="CG903" s="19"/>
      <c r="CH903" s="19"/>
      <c r="CI903" s="19"/>
      <c r="CJ903" s="19"/>
      <c r="CK903" s="19"/>
      <c r="CL903" s="19"/>
      <c r="CM903" s="19"/>
      <c r="CN903" s="19"/>
      <c r="CO903" s="19"/>
      <c r="CP903" s="19"/>
      <c r="CQ903" s="19"/>
      <c r="CR903" s="19"/>
      <c r="CS903" s="19"/>
      <c r="CT903" s="19"/>
      <c r="CU903" s="19"/>
      <c r="CV903" s="19"/>
    </row>
    <row r="904" spans="1:100">
      <c r="A904" s="19"/>
      <c r="B904" s="19"/>
      <c r="C904" s="19"/>
      <c r="D904" s="19"/>
      <c r="E904" s="19"/>
      <c r="F904" s="19"/>
      <c r="G904" s="19"/>
      <c r="H904" s="21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9"/>
      <c r="BB904" s="19"/>
      <c r="BC904" s="19"/>
      <c r="BD904" s="19"/>
      <c r="BE904" s="19"/>
      <c r="BF904" s="19"/>
      <c r="BG904" s="19"/>
      <c r="BH904" s="19"/>
      <c r="BI904" s="19"/>
      <c r="BJ904" s="19"/>
      <c r="BK904" s="19"/>
      <c r="BL904" s="19"/>
      <c r="BM904" s="19"/>
      <c r="BN904" s="19"/>
      <c r="BO904" s="19"/>
      <c r="BP904" s="19"/>
      <c r="BQ904" s="19"/>
      <c r="BR904" s="19"/>
      <c r="BS904" s="19"/>
      <c r="BT904" s="19"/>
      <c r="BU904" s="19"/>
      <c r="BV904" s="19"/>
      <c r="BW904" s="19"/>
      <c r="BX904" s="19"/>
      <c r="BY904" s="19"/>
      <c r="BZ904" s="19"/>
      <c r="CA904" s="19"/>
      <c r="CB904" s="19"/>
      <c r="CC904" s="19"/>
      <c r="CD904" s="19"/>
      <c r="CE904" s="19"/>
      <c r="CF904" s="19"/>
      <c r="CG904" s="19"/>
      <c r="CH904" s="19"/>
      <c r="CI904" s="19"/>
      <c r="CJ904" s="19"/>
      <c r="CK904" s="19"/>
      <c r="CL904" s="19"/>
      <c r="CM904" s="19"/>
      <c r="CN904" s="19"/>
      <c r="CO904" s="19"/>
      <c r="CP904" s="19"/>
      <c r="CQ904" s="19"/>
      <c r="CR904" s="19"/>
      <c r="CS904" s="19"/>
      <c r="CT904" s="19"/>
      <c r="CU904" s="19"/>
      <c r="CV904" s="19"/>
    </row>
    <row r="905" spans="1:100">
      <c r="A905" s="19"/>
      <c r="B905" s="19"/>
      <c r="C905" s="19"/>
      <c r="D905" s="19"/>
      <c r="E905" s="19"/>
      <c r="F905" s="19"/>
      <c r="G905" s="19"/>
      <c r="H905" s="21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9"/>
      <c r="BB905" s="19"/>
      <c r="BC905" s="19"/>
      <c r="BD905" s="19"/>
      <c r="BE905" s="19"/>
      <c r="BF905" s="19"/>
      <c r="BG905" s="19"/>
      <c r="BH905" s="19"/>
      <c r="BI905" s="19"/>
      <c r="BJ905" s="19"/>
      <c r="BK905" s="19"/>
      <c r="BL905" s="19"/>
      <c r="BM905" s="19"/>
      <c r="BN905" s="19"/>
      <c r="BO905" s="19"/>
      <c r="BP905" s="19"/>
      <c r="BQ905" s="19"/>
      <c r="BR905" s="19"/>
      <c r="BS905" s="19"/>
      <c r="BT905" s="19"/>
      <c r="BU905" s="19"/>
      <c r="BV905" s="19"/>
      <c r="BW905" s="19"/>
      <c r="BX905" s="19"/>
      <c r="BY905" s="19"/>
      <c r="BZ905" s="19"/>
      <c r="CA905" s="19"/>
      <c r="CB905" s="19"/>
      <c r="CC905" s="19"/>
      <c r="CD905" s="19"/>
      <c r="CE905" s="19"/>
      <c r="CF905" s="19"/>
      <c r="CG905" s="19"/>
      <c r="CH905" s="19"/>
      <c r="CI905" s="19"/>
      <c r="CJ905" s="19"/>
      <c r="CK905" s="19"/>
      <c r="CL905" s="19"/>
      <c r="CM905" s="19"/>
      <c r="CN905" s="19"/>
      <c r="CO905" s="19"/>
      <c r="CP905" s="19"/>
      <c r="CQ905" s="19"/>
      <c r="CR905" s="19"/>
      <c r="CS905" s="19"/>
      <c r="CT905" s="19"/>
      <c r="CU905" s="19"/>
      <c r="CV905" s="19"/>
    </row>
    <row r="906" spans="1:100">
      <c r="A906" s="19"/>
      <c r="B906" s="19"/>
      <c r="C906" s="19"/>
      <c r="D906" s="19"/>
      <c r="E906" s="19"/>
      <c r="F906" s="19"/>
      <c r="G906" s="19"/>
      <c r="H906" s="21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  <c r="BA906" s="19"/>
      <c r="BB906" s="19"/>
      <c r="BC906" s="19"/>
      <c r="BD906" s="19"/>
      <c r="BE906" s="19"/>
      <c r="BF906" s="19"/>
      <c r="BG906" s="19"/>
      <c r="BH906" s="19"/>
      <c r="BI906" s="19"/>
      <c r="BJ906" s="19"/>
      <c r="BK906" s="19"/>
      <c r="BL906" s="19"/>
      <c r="BM906" s="19"/>
      <c r="BN906" s="19"/>
      <c r="BO906" s="19"/>
      <c r="BP906" s="19"/>
      <c r="BQ906" s="19"/>
      <c r="BR906" s="19"/>
      <c r="BS906" s="19"/>
      <c r="BT906" s="19"/>
      <c r="BU906" s="19"/>
      <c r="BV906" s="19"/>
      <c r="BW906" s="19"/>
      <c r="BX906" s="19"/>
      <c r="BY906" s="19"/>
      <c r="BZ906" s="19"/>
      <c r="CA906" s="19"/>
      <c r="CB906" s="19"/>
      <c r="CC906" s="19"/>
      <c r="CD906" s="19"/>
      <c r="CE906" s="19"/>
      <c r="CF906" s="19"/>
      <c r="CG906" s="19"/>
      <c r="CH906" s="19"/>
      <c r="CI906" s="19"/>
      <c r="CJ906" s="19"/>
      <c r="CK906" s="19"/>
      <c r="CL906" s="19"/>
      <c r="CM906" s="19"/>
      <c r="CN906" s="19"/>
      <c r="CO906" s="19"/>
      <c r="CP906" s="19"/>
      <c r="CQ906" s="19"/>
      <c r="CR906" s="19"/>
      <c r="CS906" s="19"/>
      <c r="CT906" s="19"/>
      <c r="CU906" s="19"/>
      <c r="CV906" s="19"/>
    </row>
    <row r="907" spans="1:100">
      <c r="A907" s="19"/>
      <c r="B907" s="19"/>
      <c r="C907" s="19"/>
      <c r="D907" s="19"/>
      <c r="E907" s="19"/>
      <c r="F907" s="19"/>
      <c r="G907" s="19"/>
      <c r="H907" s="21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9"/>
      <c r="BB907" s="19"/>
      <c r="BC907" s="19"/>
      <c r="BD907" s="19"/>
      <c r="BE907" s="19"/>
      <c r="BF907" s="19"/>
      <c r="BG907" s="19"/>
      <c r="BH907" s="19"/>
      <c r="BI907" s="19"/>
      <c r="BJ907" s="19"/>
      <c r="BK907" s="19"/>
      <c r="BL907" s="19"/>
      <c r="BM907" s="19"/>
      <c r="BN907" s="19"/>
      <c r="BO907" s="19"/>
      <c r="BP907" s="19"/>
      <c r="BQ907" s="19"/>
      <c r="BR907" s="19"/>
      <c r="BS907" s="19"/>
      <c r="BT907" s="19"/>
      <c r="BU907" s="19"/>
      <c r="BV907" s="19"/>
      <c r="BW907" s="19"/>
      <c r="BX907" s="19"/>
      <c r="BY907" s="19"/>
      <c r="BZ907" s="19"/>
      <c r="CA907" s="19"/>
      <c r="CB907" s="19"/>
      <c r="CC907" s="19"/>
      <c r="CD907" s="19"/>
      <c r="CE907" s="19"/>
      <c r="CF907" s="19"/>
      <c r="CG907" s="19"/>
      <c r="CH907" s="19"/>
      <c r="CI907" s="19"/>
      <c r="CJ907" s="19"/>
      <c r="CK907" s="19"/>
      <c r="CL907" s="19"/>
      <c r="CM907" s="19"/>
      <c r="CN907" s="19"/>
      <c r="CO907" s="19"/>
      <c r="CP907" s="19"/>
      <c r="CQ907" s="19"/>
      <c r="CR907" s="19"/>
      <c r="CS907" s="19"/>
      <c r="CT907" s="19"/>
      <c r="CU907" s="19"/>
      <c r="CV907" s="19"/>
    </row>
    <row r="908" spans="1:100">
      <c r="A908" s="19"/>
      <c r="B908" s="19"/>
      <c r="C908" s="19"/>
      <c r="D908" s="19"/>
      <c r="E908" s="19"/>
      <c r="F908" s="19"/>
      <c r="G908" s="19"/>
      <c r="H908" s="21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9"/>
      <c r="BB908" s="19"/>
      <c r="BC908" s="19"/>
      <c r="BD908" s="19"/>
      <c r="BE908" s="19"/>
      <c r="BF908" s="19"/>
      <c r="BG908" s="19"/>
      <c r="BH908" s="19"/>
      <c r="BI908" s="19"/>
      <c r="BJ908" s="19"/>
      <c r="BK908" s="19"/>
      <c r="BL908" s="19"/>
      <c r="BM908" s="19"/>
      <c r="BN908" s="19"/>
      <c r="BO908" s="19"/>
      <c r="BP908" s="19"/>
      <c r="BQ908" s="19"/>
      <c r="BR908" s="19"/>
      <c r="BS908" s="19"/>
      <c r="BT908" s="19"/>
      <c r="BU908" s="19"/>
      <c r="BV908" s="19"/>
      <c r="BW908" s="19"/>
      <c r="BX908" s="19"/>
      <c r="BY908" s="19"/>
      <c r="BZ908" s="19"/>
      <c r="CA908" s="19"/>
      <c r="CB908" s="19"/>
      <c r="CC908" s="19"/>
      <c r="CD908" s="19"/>
      <c r="CE908" s="19"/>
      <c r="CF908" s="19"/>
      <c r="CG908" s="19"/>
      <c r="CH908" s="19"/>
      <c r="CI908" s="19"/>
      <c r="CJ908" s="19"/>
      <c r="CK908" s="19"/>
      <c r="CL908" s="19"/>
      <c r="CM908" s="19"/>
      <c r="CN908" s="19"/>
      <c r="CO908" s="19"/>
      <c r="CP908" s="19"/>
      <c r="CQ908" s="19"/>
      <c r="CR908" s="19"/>
      <c r="CS908" s="19"/>
      <c r="CT908" s="19"/>
      <c r="CU908" s="19"/>
      <c r="CV908" s="19"/>
    </row>
    <row r="909" spans="1:100">
      <c r="A909" s="19"/>
      <c r="B909" s="19"/>
      <c r="C909" s="19"/>
      <c r="D909" s="19"/>
      <c r="E909" s="19"/>
      <c r="F909" s="19"/>
      <c r="G909" s="19"/>
      <c r="H909" s="21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  <c r="BA909" s="19"/>
      <c r="BB909" s="19"/>
      <c r="BC909" s="19"/>
      <c r="BD909" s="19"/>
      <c r="BE909" s="19"/>
      <c r="BF909" s="19"/>
      <c r="BG909" s="19"/>
      <c r="BH909" s="19"/>
      <c r="BI909" s="19"/>
      <c r="BJ909" s="19"/>
      <c r="BK909" s="19"/>
      <c r="BL909" s="19"/>
      <c r="BM909" s="19"/>
      <c r="BN909" s="19"/>
      <c r="BO909" s="19"/>
      <c r="BP909" s="19"/>
      <c r="BQ909" s="19"/>
      <c r="BR909" s="19"/>
      <c r="BS909" s="19"/>
      <c r="BT909" s="19"/>
      <c r="BU909" s="19"/>
      <c r="BV909" s="19"/>
      <c r="BW909" s="19"/>
      <c r="BX909" s="19"/>
      <c r="BY909" s="19"/>
      <c r="BZ909" s="19"/>
      <c r="CA909" s="19"/>
      <c r="CB909" s="19"/>
      <c r="CC909" s="19"/>
      <c r="CD909" s="19"/>
      <c r="CE909" s="19"/>
      <c r="CF909" s="19"/>
      <c r="CG909" s="19"/>
      <c r="CH909" s="19"/>
      <c r="CI909" s="19"/>
      <c r="CJ909" s="19"/>
      <c r="CK909" s="19"/>
      <c r="CL909" s="19"/>
      <c r="CM909" s="19"/>
      <c r="CN909" s="19"/>
      <c r="CO909" s="19"/>
      <c r="CP909" s="19"/>
      <c r="CQ909" s="19"/>
      <c r="CR909" s="19"/>
      <c r="CS909" s="19"/>
      <c r="CT909" s="19"/>
      <c r="CU909" s="19"/>
      <c r="CV909" s="19"/>
    </row>
    <row r="910" spans="1:100">
      <c r="A910" s="19"/>
      <c r="B910" s="19"/>
      <c r="C910" s="19"/>
      <c r="D910" s="19"/>
      <c r="E910" s="19"/>
      <c r="F910" s="19"/>
      <c r="G910" s="19"/>
      <c r="H910" s="21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  <c r="AZ910" s="19"/>
      <c r="BA910" s="19"/>
      <c r="BB910" s="19"/>
      <c r="BC910" s="19"/>
      <c r="BD910" s="19"/>
      <c r="BE910" s="19"/>
      <c r="BF910" s="19"/>
      <c r="BG910" s="19"/>
      <c r="BH910" s="19"/>
      <c r="BI910" s="19"/>
      <c r="BJ910" s="19"/>
      <c r="BK910" s="19"/>
      <c r="BL910" s="19"/>
      <c r="BM910" s="19"/>
      <c r="BN910" s="19"/>
      <c r="BO910" s="19"/>
      <c r="BP910" s="19"/>
      <c r="BQ910" s="19"/>
      <c r="BR910" s="19"/>
      <c r="BS910" s="19"/>
      <c r="BT910" s="19"/>
      <c r="BU910" s="19"/>
      <c r="BV910" s="19"/>
      <c r="BW910" s="19"/>
      <c r="BX910" s="19"/>
      <c r="BY910" s="19"/>
      <c r="BZ910" s="19"/>
      <c r="CA910" s="19"/>
      <c r="CB910" s="19"/>
      <c r="CC910" s="19"/>
      <c r="CD910" s="19"/>
      <c r="CE910" s="19"/>
      <c r="CF910" s="19"/>
      <c r="CG910" s="19"/>
      <c r="CH910" s="19"/>
      <c r="CI910" s="19"/>
      <c r="CJ910" s="19"/>
      <c r="CK910" s="19"/>
      <c r="CL910" s="19"/>
      <c r="CM910" s="19"/>
      <c r="CN910" s="19"/>
      <c r="CO910" s="19"/>
      <c r="CP910" s="19"/>
      <c r="CQ910" s="19"/>
      <c r="CR910" s="19"/>
      <c r="CS910" s="19"/>
      <c r="CT910" s="19"/>
      <c r="CU910" s="19"/>
      <c r="CV910" s="19"/>
    </row>
    <row r="911" spans="1:100">
      <c r="A911" s="19"/>
      <c r="B911" s="19"/>
      <c r="C911" s="19"/>
      <c r="D911" s="19"/>
      <c r="E911" s="19"/>
      <c r="F911" s="19"/>
      <c r="G911" s="19"/>
      <c r="H911" s="21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  <c r="BA911" s="19"/>
      <c r="BB911" s="19"/>
      <c r="BC911" s="19"/>
      <c r="BD911" s="19"/>
      <c r="BE911" s="19"/>
      <c r="BF911" s="19"/>
      <c r="BG911" s="19"/>
      <c r="BH911" s="19"/>
      <c r="BI911" s="19"/>
      <c r="BJ911" s="19"/>
      <c r="BK911" s="19"/>
      <c r="BL911" s="19"/>
      <c r="BM911" s="19"/>
      <c r="BN911" s="19"/>
      <c r="BO911" s="19"/>
      <c r="BP911" s="19"/>
      <c r="BQ911" s="19"/>
      <c r="BR911" s="19"/>
      <c r="BS911" s="19"/>
      <c r="BT911" s="19"/>
      <c r="BU911" s="19"/>
      <c r="BV911" s="19"/>
      <c r="BW911" s="19"/>
      <c r="BX911" s="19"/>
      <c r="BY911" s="19"/>
      <c r="BZ911" s="19"/>
      <c r="CA911" s="19"/>
      <c r="CB911" s="19"/>
      <c r="CC911" s="19"/>
      <c r="CD911" s="19"/>
      <c r="CE911" s="19"/>
      <c r="CF911" s="19"/>
      <c r="CG911" s="19"/>
      <c r="CH911" s="19"/>
      <c r="CI911" s="19"/>
      <c r="CJ911" s="19"/>
      <c r="CK911" s="19"/>
      <c r="CL911" s="19"/>
      <c r="CM911" s="19"/>
      <c r="CN911" s="19"/>
      <c r="CO911" s="19"/>
      <c r="CP911" s="19"/>
      <c r="CQ911" s="19"/>
      <c r="CR911" s="19"/>
      <c r="CS911" s="19"/>
      <c r="CT911" s="19"/>
      <c r="CU911" s="19"/>
      <c r="CV911" s="19"/>
    </row>
    <row r="912" spans="1:100">
      <c r="A912" s="19"/>
      <c r="B912" s="19"/>
      <c r="C912" s="19"/>
      <c r="D912" s="19"/>
      <c r="E912" s="19"/>
      <c r="F912" s="19"/>
      <c r="G912" s="19"/>
      <c r="H912" s="21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9"/>
      <c r="BB912" s="19"/>
      <c r="BC912" s="19"/>
      <c r="BD912" s="19"/>
      <c r="BE912" s="19"/>
      <c r="BF912" s="19"/>
      <c r="BG912" s="19"/>
      <c r="BH912" s="19"/>
      <c r="BI912" s="19"/>
      <c r="BJ912" s="19"/>
      <c r="BK912" s="19"/>
      <c r="BL912" s="19"/>
      <c r="BM912" s="19"/>
      <c r="BN912" s="19"/>
      <c r="BO912" s="19"/>
      <c r="BP912" s="19"/>
      <c r="BQ912" s="19"/>
      <c r="BR912" s="19"/>
      <c r="BS912" s="19"/>
      <c r="BT912" s="19"/>
      <c r="BU912" s="19"/>
      <c r="BV912" s="19"/>
      <c r="BW912" s="19"/>
      <c r="BX912" s="19"/>
      <c r="BY912" s="19"/>
      <c r="BZ912" s="19"/>
      <c r="CA912" s="19"/>
      <c r="CB912" s="19"/>
      <c r="CC912" s="19"/>
      <c r="CD912" s="19"/>
      <c r="CE912" s="19"/>
      <c r="CF912" s="19"/>
      <c r="CG912" s="19"/>
      <c r="CH912" s="19"/>
      <c r="CI912" s="19"/>
      <c r="CJ912" s="19"/>
      <c r="CK912" s="19"/>
      <c r="CL912" s="19"/>
      <c r="CM912" s="19"/>
      <c r="CN912" s="19"/>
      <c r="CO912" s="19"/>
      <c r="CP912" s="19"/>
      <c r="CQ912" s="19"/>
      <c r="CR912" s="19"/>
      <c r="CS912" s="19"/>
      <c r="CT912" s="19"/>
      <c r="CU912" s="19"/>
      <c r="CV912" s="19"/>
    </row>
    <row r="913" spans="1:100">
      <c r="A913" s="19"/>
      <c r="B913" s="19"/>
      <c r="C913" s="19"/>
      <c r="D913" s="19"/>
      <c r="E913" s="19"/>
      <c r="F913" s="19"/>
      <c r="G913" s="19"/>
      <c r="H913" s="21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9"/>
      <c r="BB913" s="19"/>
      <c r="BC913" s="19"/>
      <c r="BD913" s="19"/>
      <c r="BE913" s="19"/>
      <c r="BF913" s="19"/>
      <c r="BG913" s="19"/>
      <c r="BH913" s="19"/>
      <c r="BI913" s="19"/>
      <c r="BJ913" s="19"/>
      <c r="BK913" s="19"/>
      <c r="BL913" s="19"/>
      <c r="BM913" s="19"/>
      <c r="BN913" s="19"/>
      <c r="BO913" s="19"/>
      <c r="BP913" s="19"/>
      <c r="BQ913" s="19"/>
      <c r="BR913" s="19"/>
      <c r="BS913" s="19"/>
      <c r="BT913" s="19"/>
      <c r="BU913" s="19"/>
      <c r="BV913" s="19"/>
      <c r="BW913" s="19"/>
      <c r="BX913" s="19"/>
      <c r="BY913" s="19"/>
      <c r="BZ913" s="19"/>
      <c r="CA913" s="19"/>
      <c r="CB913" s="19"/>
      <c r="CC913" s="19"/>
      <c r="CD913" s="19"/>
      <c r="CE913" s="19"/>
      <c r="CF913" s="19"/>
      <c r="CG913" s="19"/>
      <c r="CH913" s="19"/>
      <c r="CI913" s="19"/>
      <c r="CJ913" s="19"/>
      <c r="CK913" s="19"/>
      <c r="CL913" s="19"/>
      <c r="CM913" s="19"/>
      <c r="CN913" s="19"/>
      <c r="CO913" s="19"/>
      <c r="CP913" s="19"/>
      <c r="CQ913" s="19"/>
      <c r="CR913" s="19"/>
      <c r="CS913" s="19"/>
      <c r="CT913" s="19"/>
      <c r="CU913" s="19"/>
      <c r="CV913" s="19"/>
    </row>
    <row r="914" spans="1:100">
      <c r="A914" s="19"/>
      <c r="B914" s="19"/>
      <c r="C914" s="19"/>
      <c r="D914" s="19"/>
      <c r="E914" s="19"/>
      <c r="F914" s="19"/>
      <c r="G914" s="19"/>
      <c r="H914" s="21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  <c r="AZ914" s="19"/>
      <c r="BA914" s="19"/>
      <c r="BB914" s="19"/>
      <c r="BC914" s="19"/>
      <c r="BD914" s="19"/>
      <c r="BE914" s="19"/>
      <c r="BF914" s="19"/>
      <c r="BG914" s="19"/>
      <c r="BH914" s="19"/>
      <c r="BI914" s="19"/>
      <c r="BJ914" s="19"/>
      <c r="BK914" s="19"/>
      <c r="BL914" s="19"/>
      <c r="BM914" s="19"/>
      <c r="BN914" s="19"/>
      <c r="BO914" s="19"/>
      <c r="BP914" s="19"/>
      <c r="BQ914" s="19"/>
      <c r="BR914" s="19"/>
      <c r="BS914" s="19"/>
      <c r="BT914" s="19"/>
      <c r="BU914" s="19"/>
      <c r="BV914" s="19"/>
      <c r="BW914" s="19"/>
      <c r="BX914" s="19"/>
      <c r="BY914" s="19"/>
      <c r="BZ914" s="19"/>
      <c r="CA914" s="19"/>
      <c r="CB914" s="19"/>
      <c r="CC914" s="19"/>
      <c r="CD914" s="19"/>
      <c r="CE914" s="19"/>
      <c r="CF914" s="19"/>
      <c r="CG914" s="19"/>
      <c r="CH914" s="19"/>
      <c r="CI914" s="19"/>
      <c r="CJ914" s="19"/>
      <c r="CK914" s="19"/>
      <c r="CL914" s="19"/>
      <c r="CM914" s="19"/>
      <c r="CN914" s="19"/>
      <c r="CO914" s="19"/>
      <c r="CP914" s="19"/>
      <c r="CQ914" s="19"/>
      <c r="CR914" s="19"/>
      <c r="CS914" s="19"/>
      <c r="CT914" s="19"/>
      <c r="CU914" s="19"/>
      <c r="CV914" s="19"/>
    </row>
    <row r="915" spans="1:100">
      <c r="A915" s="19"/>
      <c r="B915" s="19"/>
      <c r="C915" s="19"/>
      <c r="D915" s="19"/>
      <c r="E915" s="19"/>
      <c r="F915" s="19"/>
      <c r="G915" s="19"/>
      <c r="H915" s="21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  <c r="BA915" s="19"/>
      <c r="BB915" s="19"/>
      <c r="BC915" s="19"/>
      <c r="BD915" s="19"/>
      <c r="BE915" s="19"/>
      <c r="BF915" s="19"/>
      <c r="BG915" s="19"/>
      <c r="BH915" s="19"/>
      <c r="BI915" s="19"/>
      <c r="BJ915" s="19"/>
      <c r="BK915" s="19"/>
      <c r="BL915" s="19"/>
      <c r="BM915" s="19"/>
      <c r="BN915" s="19"/>
      <c r="BO915" s="19"/>
      <c r="BP915" s="19"/>
      <c r="BQ915" s="19"/>
      <c r="BR915" s="19"/>
      <c r="BS915" s="19"/>
      <c r="BT915" s="19"/>
      <c r="BU915" s="19"/>
      <c r="BV915" s="19"/>
      <c r="BW915" s="19"/>
      <c r="BX915" s="19"/>
      <c r="BY915" s="19"/>
      <c r="BZ915" s="19"/>
      <c r="CA915" s="19"/>
      <c r="CB915" s="19"/>
      <c r="CC915" s="19"/>
      <c r="CD915" s="19"/>
      <c r="CE915" s="19"/>
      <c r="CF915" s="19"/>
      <c r="CG915" s="19"/>
      <c r="CH915" s="19"/>
      <c r="CI915" s="19"/>
      <c r="CJ915" s="19"/>
      <c r="CK915" s="19"/>
      <c r="CL915" s="19"/>
      <c r="CM915" s="19"/>
      <c r="CN915" s="19"/>
      <c r="CO915" s="19"/>
      <c r="CP915" s="19"/>
      <c r="CQ915" s="19"/>
      <c r="CR915" s="19"/>
      <c r="CS915" s="19"/>
      <c r="CT915" s="19"/>
      <c r="CU915" s="19"/>
      <c r="CV915" s="19"/>
    </row>
    <row r="916" spans="1:100">
      <c r="A916" s="19"/>
      <c r="B916" s="19"/>
      <c r="C916" s="19"/>
      <c r="D916" s="19"/>
      <c r="E916" s="19"/>
      <c r="F916" s="19"/>
      <c r="G916" s="19"/>
      <c r="H916" s="21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9"/>
      <c r="BB916" s="19"/>
      <c r="BC916" s="19"/>
      <c r="BD916" s="19"/>
      <c r="BE916" s="19"/>
      <c r="BF916" s="19"/>
      <c r="BG916" s="19"/>
      <c r="BH916" s="19"/>
      <c r="BI916" s="19"/>
      <c r="BJ916" s="19"/>
      <c r="BK916" s="19"/>
      <c r="BL916" s="19"/>
      <c r="BM916" s="19"/>
      <c r="BN916" s="19"/>
      <c r="BO916" s="19"/>
      <c r="BP916" s="19"/>
      <c r="BQ916" s="19"/>
      <c r="BR916" s="19"/>
      <c r="BS916" s="19"/>
      <c r="BT916" s="19"/>
      <c r="BU916" s="19"/>
      <c r="BV916" s="19"/>
      <c r="BW916" s="19"/>
      <c r="BX916" s="19"/>
      <c r="BY916" s="19"/>
      <c r="BZ916" s="19"/>
      <c r="CA916" s="19"/>
      <c r="CB916" s="19"/>
      <c r="CC916" s="19"/>
      <c r="CD916" s="19"/>
      <c r="CE916" s="19"/>
      <c r="CF916" s="19"/>
      <c r="CG916" s="19"/>
      <c r="CH916" s="19"/>
      <c r="CI916" s="19"/>
      <c r="CJ916" s="19"/>
      <c r="CK916" s="19"/>
      <c r="CL916" s="19"/>
      <c r="CM916" s="19"/>
      <c r="CN916" s="19"/>
      <c r="CO916" s="19"/>
      <c r="CP916" s="19"/>
      <c r="CQ916" s="19"/>
      <c r="CR916" s="19"/>
      <c r="CS916" s="19"/>
      <c r="CT916" s="19"/>
      <c r="CU916" s="19"/>
      <c r="CV916" s="19"/>
    </row>
    <row r="917" spans="1:100">
      <c r="A917" s="19"/>
      <c r="B917" s="19"/>
      <c r="C917" s="19"/>
      <c r="D917" s="19"/>
      <c r="E917" s="19"/>
      <c r="F917" s="19"/>
      <c r="G917" s="19"/>
      <c r="H917" s="21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9"/>
      <c r="BB917" s="19"/>
      <c r="BC917" s="19"/>
      <c r="BD917" s="19"/>
      <c r="BE917" s="19"/>
      <c r="BF917" s="19"/>
      <c r="BG917" s="19"/>
      <c r="BH917" s="19"/>
      <c r="BI917" s="19"/>
      <c r="BJ917" s="19"/>
      <c r="BK917" s="19"/>
      <c r="BL917" s="19"/>
      <c r="BM917" s="19"/>
      <c r="BN917" s="19"/>
      <c r="BO917" s="19"/>
      <c r="BP917" s="19"/>
      <c r="BQ917" s="19"/>
      <c r="BR917" s="19"/>
      <c r="BS917" s="19"/>
      <c r="BT917" s="19"/>
      <c r="BU917" s="19"/>
      <c r="BV917" s="19"/>
      <c r="BW917" s="19"/>
      <c r="BX917" s="19"/>
      <c r="BY917" s="19"/>
      <c r="BZ917" s="19"/>
      <c r="CA917" s="19"/>
      <c r="CB917" s="19"/>
      <c r="CC917" s="19"/>
      <c r="CD917" s="19"/>
      <c r="CE917" s="19"/>
      <c r="CF917" s="19"/>
      <c r="CG917" s="19"/>
      <c r="CH917" s="19"/>
      <c r="CI917" s="19"/>
      <c r="CJ917" s="19"/>
      <c r="CK917" s="19"/>
      <c r="CL917" s="19"/>
      <c r="CM917" s="19"/>
      <c r="CN917" s="19"/>
      <c r="CO917" s="19"/>
      <c r="CP917" s="19"/>
      <c r="CQ917" s="19"/>
      <c r="CR917" s="19"/>
      <c r="CS917" s="19"/>
      <c r="CT917" s="19"/>
      <c r="CU917" s="19"/>
      <c r="CV917" s="19"/>
    </row>
    <row r="918" spans="1:100">
      <c r="A918" s="19"/>
      <c r="B918" s="19"/>
      <c r="C918" s="19"/>
      <c r="D918" s="19"/>
      <c r="E918" s="19"/>
      <c r="F918" s="19"/>
      <c r="G918" s="19"/>
      <c r="H918" s="21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  <c r="BO918" s="19"/>
      <c r="BP918" s="19"/>
      <c r="BQ918" s="19"/>
      <c r="BR918" s="19"/>
      <c r="BS918" s="19"/>
      <c r="BT918" s="19"/>
      <c r="BU918" s="19"/>
      <c r="BV918" s="19"/>
      <c r="BW918" s="19"/>
      <c r="BX918" s="19"/>
      <c r="BY918" s="19"/>
      <c r="BZ918" s="19"/>
      <c r="CA918" s="19"/>
      <c r="CB918" s="19"/>
      <c r="CC918" s="19"/>
      <c r="CD918" s="19"/>
      <c r="CE918" s="19"/>
      <c r="CF918" s="19"/>
      <c r="CG918" s="19"/>
      <c r="CH918" s="19"/>
      <c r="CI918" s="19"/>
      <c r="CJ918" s="19"/>
      <c r="CK918" s="19"/>
      <c r="CL918" s="19"/>
      <c r="CM918" s="19"/>
      <c r="CN918" s="19"/>
      <c r="CO918" s="19"/>
      <c r="CP918" s="19"/>
      <c r="CQ918" s="19"/>
      <c r="CR918" s="19"/>
      <c r="CS918" s="19"/>
      <c r="CT918" s="19"/>
      <c r="CU918" s="19"/>
      <c r="CV918" s="19"/>
    </row>
    <row r="919" spans="1:100">
      <c r="A919" s="19"/>
      <c r="B919" s="19"/>
      <c r="C919" s="19"/>
      <c r="D919" s="19"/>
      <c r="E919" s="19"/>
      <c r="F919" s="19"/>
      <c r="G919" s="19"/>
      <c r="H919" s="21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  <c r="BA919" s="19"/>
      <c r="BB919" s="19"/>
      <c r="BC919" s="19"/>
      <c r="BD919" s="19"/>
      <c r="BE919" s="19"/>
      <c r="BF919" s="19"/>
      <c r="BG919" s="19"/>
      <c r="BH919" s="19"/>
      <c r="BI919" s="19"/>
      <c r="BJ919" s="19"/>
      <c r="BK919" s="19"/>
      <c r="BL919" s="19"/>
      <c r="BM919" s="19"/>
      <c r="BN919" s="19"/>
      <c r="BO919" s="19"/>
      <c r="BP919" s="19"/>
      <c r="BQ919" s="19"/>
      <c r="BR919" s="19"/>
      <c r="BS919" s="19"/>
      <c r="BT919" s="19"/>
      <c r="BU919" s="19"/>
      <c r="BV919" s="19"/>
      <c r="BW919" s="19"/>
      <c r="BX919" s="19"/>
      <c r="BY919" s="19"/>
      <c r="BZ919" s="19"/>
      <c r="CA919" s="19"/>
      <c r="CB919" s="19"/>
      <c r="CC919" s="19"/>
      <c r="CD919" s="19"/>
      <c r="CE919" s="19"/>
      <c r="CF919" s="19"/>
      <c r="CG919" s="19"/>
      <c r="CH919" s="19"/>
      <c r="CI919" s="19"/>
      <c r="CJ919" s="19"/>
      <c r="CK919" s="19"/>
      <c r="CL919" s="19"/>
      <c r="CM919" s="19"/>
      <c r="CN919" s="19"/>
      <c r="CO919" s="19"/>
      <c r="CP919" s="19"/>
      <c r="CQ919" s="19"/>
      <c r="CR919" s="19"/>
      <c r="CS919" s="19"/>
      <c r="CT919" s="19"/>
      <c r="CU919" s="19"/>
      <c r="CV919" s="19"/>
    </row>
    <row r="920" spans="1:100">
      <c r="A920" s="19"/>
      <c r="B920" s="19"/>
      <c r="C920" s="19"/>
      <c r="D920" s="19"/>
      <c r="E920" s="19"/>
      <c r="F920" s="19"/>
      <c r="G920" s="19"/>
      <c r="H920" s="21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  <c r="BA920" s="19"/>
      <c r="BB920" s="19"/>
      <c r="BC920" s="19"/>
      <c r="BD920" s="19"/>
      <c r="BE920" s="19"/>
      <c r="BF920" s="19"/>
      <c r="BG920" s="19"/>
      <c r="BH920" s="19"/>
      <c r="BI920" s="19"/>
      <c r="BJ920" s="19"/>
      <c r="BK920" s="19"/>
      <c r="BL920" s="19"/>
      <c r="BM920" s="19"/>
      <c r="BN920" s="19"/>
      <c r="BO920" s="19"/>
      <c r="BP920" s="19"/>
      <c r="BQ920" s="19"/>
      <c r="BR920" s="19"/>
      <c r="BS920" s="19"/>
      <c r="BT920" s="19"/>
      <c r="BU920" s="19"/>
      <c r="BV920" s="19"/>
      <c r="BW920" s="19"/>
      <c r="BX920" s="19"/>
      <c r="BY920" s="19"/>
      <c r="BZ920" s="19"/>
      <c r="CA920" s="19"/>
      <c r="CB920" s="19"/>
      <c r="CC920" s="19"/>
      <c r="CD920" s="19"/>
      <c r="CE920" s="19"/>
      <c r="CF920" s="19"/>
      <c r="CG920" s="19"/>
      <c r="CH920" s="19"/>
      <c r="CI920" s="19"/>
      <c r="CJ920" s="19"/>
      <c r="CK920" s="19"/>
      <c r="CL920" s="19"/>
      <c r="CM920" s="19"/>
      <c r="CN920" s="19"/>
      <c r="CO920" s="19"/>
      <c r="CP920" s="19"/>
      <c r="CQ920" s="19"/>
      <c r="CR920" s="19"/>
      <c r="CS920" s="19"/>
      <c r="CT920" s="19"/>
      <c r="CU920" s="19"/>
      <c r="CV920" s="19"/>
    </row>
    <row r="921" spans="1:100">
      <c r="A921" s="19"/>
      <c r="B921" s="19"/>
      <c r="C921" s="19"/>
      <c r="D921" s="19"/>
      <c r="E921" s="19"/>
      <c r="F921" s="19"/>
      <c r="G921" s="19"/>
      <c r="H921" s="21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  <c r="BA921" s="19"/>
      <c r="BB921" s="19"/>
      <c r="BC921" s="19"/>
      <c r="BD921" s="19"/>
      <c r="BE921" s="19"/>
      <c r="BF921" s="19"/>
      <c r="BG921" s="19"/>
      <c r="BH921" s="19"/>
      <c r="BI921" s="19"/>
      <c r="BJ921" s="19"/>
      <c r="BK921" s="19"/>
      <c r="BL921" s="19"/>
      <c r="BM921" s="19"/>
      <c r="BN921" s="19"/>
      <c r="BO921" s="19"/>
      <c r="BP921" s="19"/>
      <c r="BQ921" s="19"/>
      <c r="BR921" s="19"/>
      <c r="BS921" s="19"/>
      <c r="BT921" s="19"/>
      <c r="BU921" s="19"/>
      <c r="BV921" s="19"/>
      <c r="BW921" s="19"/>
      <c r="BX921" s="19"/>
      <c r="BY921" s="19"/>
      <c r="BZ921" s="19"/>
      <c r="CA921" s="19"/>
      <c r="CB921" s="19"/>
      <c r="CC921" s="19"/>
      <c r="CD921" s="19"/>
      <c r="CE921" s="19"/>
      <c r="CF921" s="19"/>
      <c r="CG921" s="19"/>
      <c r="CH921" s="19"/>
      <c r="CI921" s="19"/>
      <c r="CJ921" s="19"/>
      <c r="CK921" s="19"/>
      <c r="CL921" s="19"/>
      <c r="CM921" s="19"/>
      <c r="CN921" s="19"/>
      <c r="CO921" s="19"/>
      <c r="CP921" s="19"/>
      <c r="CQ921" s="19"/>
      <c r="CR921" s="19"/>
      <c r="CS921" s="19"/>
      <c r="CT921" s="19"/>
      <c r="CU921" s="19"/>
      <c r="CV921" s="19"/>
    </row>
    <row r="922" spans="1:100">
      <c r="A922" s="19"/>
      <c r="B922" s="19"/>
      <c r="C922" s="19"/>
      <c r="D922" s="19"/>
      <c r="E922" s="19"/>
      <c r="F922" s="19"/>
      <c r="G922" s="19"/>
      <c r="H922" s="21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  <c r="BA922" s="19"/>
      <c r="BB922" s="19"/>
      <c r="BC922" s="19"/>
      <c r="BD922" s="19"/>
      <c r="BE922" s="19"/>
      <c r="BF922" s="19"/>
      <c r="BG922" s="19"/>
      <c r="BH922" s="19"/>
      <c r="BI922" s="19"/>
      <c r="BJ922" s="19"/>
      <c r="BK922" s="19"/>
      <c r="BL922" s="19"/>
      <c r="BM922" s="19"/>
      <c r="BN922" s="19"/>
      <c r="BO922" s="19"/>
      <c r="BP922" s="19"/>
      <c r="BQ922" s="19"/>
      <c r="BR922" s="19"/>
      <c r="BS922" s="19"/>
      <c r="BT922" s="19"/>
      <c r="BU922" s="19"/>
      <c r="BV922" s="19"/>
      <c r="BW922" s="19"/>
      <c r="BX922" s="19"/>
      <c r="BY922" s="19"/>
      <c r="BZ922" s="19"/>
      <c r="CA922" s="19"/>
      <c r="CB922" s="19"/>
      <c r="CC922" s="19"/>
      <c r="CD922" s="19"/>
      <c r="CE922" s="19"/>
      <c r="CF922" s="19"/>
      <c r="CG922" s="19"/>
      <c r="CH922" s="19"/>
      <c r="CI922" s="19"/>
      <c r="CJ922" s="19"/>
      <c r="CK922" s="19"/>
      <c r="CL922" s="19"/>
      <c r="CM922" s="19"/>
      <c r="CN922" s="19"/>
      <c r="CO922" s="19"/>
      <c r="CP922" s="19"/>
      <c r="CQ922" s="19"/>
      <c r="CR922" s="19"/>
      <c r="CS922" s="19"/>
      <c r="CT922" s="19"/>
      <c r="CU922" s="19"/>
      <c r="CV922" s="19"/>
    </row>
    <row r="923" spans="1:100">
      <c r="A923" s="19"/>
      <c r="B923" s="19"/>
      <c r="C923" s="19"/>
      <c r="D923" s="19"/>
      <c r="E923" s="19"/>
      <c r="F923" s="19"/>
      <c r="G923" s="19"/>
      <c r="H923" s="21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9"/>
      <c r="BB923" s="19"/>
      <c r="BC923" s="19"/>
      <c r="BD923" s="19"/>
      <c r="BE923" s="19"/>
      <c r="BF923" s="19"/>
      <c r="BG923" s="19"/>
      <c r="BH923" s="19"/>
      <c r="BI923" s="19"/>
      <c r="BJ923" s="19"/>
      <c r="BK923" s="19"/>
      <c r="BL923" s="19"/>
      <c r="BM923" s="19"/>
      <c r="BN923" s="19"/>
      <c r="BO923" s="19"/>
      <c r="BP923" s="19"/>
      <c r="BQ923" s="19"/>
      <c r="BR923" s="19"/>
      <c r="BS923" s="19"/>
      <c r="BT923" s="19"/>
      <c r="BU923" s="19"/>
      <c r="BV923" s="19"/>
      <c r="BW923" s="19"/>
      <c r="BX923" s="19"/>
      <c r="BY923" s="19"/>
      <c r="BZ923" s="19"/>
      <c r="CA923" s="19"/>
      <c r="CB923" s="19"/>
      <c r="CC923" s="19"/>
      <c r="CD923" s="19"/>
      <c r="CE923" s="19"/>
      <c r="CF923" s="19"/>
      <c r="CG923" s="19"/>
      <c r="CH923" s="19"/>
      <c r="CI923" s="19"/>
      <c r="CJ923" s="19"/>
      <c r="CK923" s="19"/>
      <c r="CL923" s="19"/>
      <c r="CM923" s="19"/>
      <c r="CN923" s="19"/>
      <c r="CO923" s="19"/>
      <c r="CP923" s="19"/>
      <c r="CQ923" s="19"/>
      <c r="CR923" s="19"/>
      <c r="CS923" s="19"/>
      <c r="CT923" s="19"/>
      <c r="CU923" s="19"/>
      <c r="CV923" s="19"/>
    </row>
    <row r="924" spans="1:100">
      <c r="A924" s="19"/>
      <c r="B924" s="19"/>
      <c r="C924" s="19"/>
      <c r="D924" s="19"/>
      <c r="E924" s="19"/>
      <c r="F924" s="19"/>
      <c r="G924" s="19"/>
      <c r="H924" s="21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  <c r="BA924" s="19"/>
      <c r="BB924" s="19"/>
      <c r="BC924" s="19"/>
      <c r="BD924" s="19"/>
      <c r="BE924" s="19"/>
      <c r="BF924" s="19"/>
      <c r="BG924" s="19"/>
      <c r="BH924" s="19"/>
      <c r="BI924" s="19"/>
      <c r="BJ924" s="19"/>
      <c r="BK924" s="19"/>
      <c r="BL924" s="19"/>
      <c r="BM924" s="19"/>
      <c r="BN924" s="19"/>
      <c r="BO924" s="19"/>
      <c r="BP924" s="19"/>
      <c r="BQ924" s="19"/>
      <c r="BR924" s="19"/>
      <c r="BS924" s="19"/>
      <c r="BT924" s="19"/>
      <c r="BU924" s="19"/>
      <c r="BV924" s="19"/>
      <c r="BW924" s="19"/>
      <c r="BX924" s="19"/>
      <c r="BY924" s="19"/>
      <c r="BZ924" s="19"/>
      <c r="CA924" s="19"/>
      <c r="CB924" s="19"/>
      <c r="CC924" s="19"/>
      <c r="CD924" s="19"/>
      <c r="CE924" s="19"/>
      <c r="CF924" s="19"/>
      <c r="CG924" s="19"/>
      <c r="CH924" s="19"/>
      <c r="CI924" s="19"/>
      <c r="CJ924" s="19"/>
      <c r="CK924" s="19"/>
      <c r="CL924" s="19"/>
      <c r="CM924" s="19"/>
      <c r="CN924" s="19"/>
      <c r="CO924" s="19"/>
      <c r="CP924" s="19"/>
      <c r="CQ924" s="19"/>
      <c r="CR924" s="19"/>
      <c r="CS924" s="19"/>
      <c r="CT924" s="19"/>
      <c r="CU924" s="19"/>
      <c r="CV924" s="19"/>
    </row>
    <row r="925" spans="1:100">
      <c r="A925" s="19"/>
      <c r="B925" s="19"/>
      <c r="C925" s="19"/>
      <c r="D925" s="19"/>
      <c r="E925" s="19"/>
      <c r="F925" s="19"/>
      <c r="G925" s="19"/>
      <c r="H925" s="21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  <c r="BA925" s="19"/>
      <c r="BB925" s="19"/>
      <c r="BC925" s="19"/>
      <c r="BD925" s="19"/>
      <c r="BE925" s="19"/>
      <c r="BF925" s="19"/>
      <c r="BG925" s="19"/>
      <c r="BH925" s="19"/>
      <c r="BI925" s="19"/>
      <c r="BJ925" s="19"/>
      <c r="BK925" s="19"/>
      <c r="BL925" s="19"/>
      <c r="BM925" s="19"/>
      <c r="BN925" s="19"/>
      <c r="BO925" s="19"/>
      <c r="BP925" s="19"/>
      <c r="BQ925" s="19"/>
      <c r="BR925" s="19"/>
      <c r="BS925" s="19"/>
      <c r="BT925" s="19"/>
      <c r="BU925" s="19"/>
      <c r="BV925" s="19"/>
      <c r="BW925" s="19"/>
      <c r="BX925" s="19"/>
      <c r="BY925" s="19"/>
      <c r="BZ925" s="19"/>
      <c r="CA925" s="19"/>
      <c r="CB925" s="19"/>
      <c r="CC925" s="19"/>
      <c r="CD925" s="19"/>
      <c r="CE925" s="19"/>
      <c r="CF925" s="19"/>
      <c r="CG925" s="19"/>
      <c r="CH925" s="19"/>
      <c r="CI925" s="19"/>
      <c r="CJ925" s="19"/>
      <c r="CK925" s="19"/>
      <c r="CL925" s="19"/>
      <c r="CM925" s="19"/>
      <c r="CN925" s="19"/>
      <c r="CO925" s="19"/>
      <c r="CP925" s="19"/>
      <c r="CQ925" s="19"/>
      <c r="CR925" s="19"/>
      <c r="CS925" s="19"/>
      <c r="CT925" s="19"/>
      <c r="CU925" s="19"/>
      <c r="CV925" s="19"/>
    </row>
    <row r="926" spans="1:100">
      <c r="A926" s="19"/>
      <c r="B926" s="19"/>
      <c r="C926" s="19"/>
      <c r="D926" s="19"/>
      <c r="E926" s="19"/>
      <c r="F926" s="19"/>
      <c r="G926" s="19"/>
      <c r="H926" s="21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  <c r="AZ926" s="19"/>
      <c r="BA926" s="19"/>
      <c r="BB926" s="19"/>
      <c r="BC926" s="19"/>
      <c r="BD926" s="19"/>
      <c r="BE926" s="19"/>
      <c r="BF926" s="19"/>
      <c r="BG926" s="19"/>
      <c r="BH926" s="19"/>
      <c r="BI926" s="19"/>
      <c r="BJ926" s="19"/>
      <c r="BK926" s="19"/>
      <c r="BL926" s="19"/>
      <c r="BM926" s="19"/>
      <c r="BN926" s="19"/>
      <c r="BO926" s="19"/>
      <c r="BP926" s="19"/>
      <c r="BQ926" s="19"/>
      <c r="BR926" s="19"/>
      <c r="BS926" s="19"/>
      <c r="BT926" s="19"/>
      <c r="BU926" s="19"/>
      <c r="BV926" s="19"/>
      <c r="BW926" s="19"/>
      <c r="BX926" s="19"/>
      <c r="BY926" s="19"/>
      <c r="BZ926" s="19"/>
      <c r="CA926" s="19"/>
      <c r="CB926" s="19"/>
      <c r="CC926" s="19"/>
      <c r="CD926" s="19"/>
      <c r="CE926" s="19"/>
      <c r="CF926" s="19"/>
      <c r="CG926" s="19"/>
      <c r="CH926" s="19"/>
      <c r="CI926" s="19"/>
      <c r="CJ926" s="19"/>
      <c r="CK926" s="19"/>
      <c r="CL926" s="19"/>
      <c r="CM926" s="19"/>
      <c r="CN926" s="19"/>
      <c r="CO926" s="19"/>
      <c r="CP926" s="19"/>
      <c r="CQ926" s="19"/>
      <c r="CR926" s="19"/>
      <c r="CS926" s="19"/>
      <c r="CT926" s="19"/>
      <c r="CU926" s="19"/>
      <c r="CV926" s="19"/>
    </row>
    <row r="927" spans="1:100">
      <c r="A927" s="19"/>
      <c r="B927" s="19"/>
      <c r="C927" s="19"/>
      <c r="D927" s="19"/>
      <c r="E927" s="19"/>
      <c r="F927" s="19"/>
      <c r="G927" s="19"/>
      <c r="H927" s="21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9"/>
      <c r="BB927" s="19"/>
      <c r="BC927" s="19"/>
      <c r="BD927" s="19"/>
      <c r="BE927" s="19"/>
      <c r="BF927" s="19"/>
      <c r="BG927" s="19"/>
      <c r="BH927" s="19"/>
      <c r="BI927" s="19"/>
      <c r="BJ927" s="19"/>
      <c r="BK927" s="19"/>
      <c r="BL927" s="19"/>
      <c r="BM927" s="19"/>
      <c r="BN927" s="19"/>
      <c r="BO927" s="19"/>
      <c r="BP927" s="19"/>
      <c r="BQ927" s="19"/>
      <c r="BR927" s="19"/>
      <c r="BS927" s="19"/>
      <c r="BT927" s="19"/>
      <c r="BU927" s="19"/>
      <c r="BV927" s="19"/>
      <c r="BW927" s="19"/>
      <c r="BX927" s="19"/>
      <c r="BY927" s="19"/>
      <c r="BZ927" s="19"/>
      <c r="CA927" s="19"/>
      <c r="CB927" s="19"/>
      <c r="CC927" s="19"/>
      <c r="CD927" s="19"/>
      <c r="CE927" s="19"/>
      <c r="CF927" s="19"/>
      <c r="CG927" s="19"/>
      <c r="CH927" s="19"/>
      <c r="CI927" s="19"/>
      <c r="CJ927" s="19"/>
      <c r="CK927" s="19"/>
      <c r="CL927" s="19"/>
      <c r="CM927" s="19"/>
      <c r="CN927" s="19"/>
      <c r="CO927" s="19"/>
      <c r="CP927" s="19"/>
      <c r="CQ927" s="19"/>
      <c r="CR927" s="19"/>
      <c r="CS927" s="19"/>
      <c r="CT927" s="19"/>
      <c r="CU927" s="19"/>
      <c r="CV927" s="19"/>
    </row>
    <row r="928" spans="1:100">
      <c r="A928" s="19"/>
      <c r="B928" s="19"/>
      <c r="C928" s="19"/>
      <c r="D928" s="19"/>
      <c r="E928" s="19"/>
      <c r="F928" s="19"/>
      <c r="G928" s="19"/>
      <c r="H928" s="21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9"/>
      <c r="BB928" s="19"/>
      <c r="BC928" s="19"/>
      <c r="BD928" s="19"/>
      <c r="BE928" s="19"/>
      <c r="BF928" s="19"/>
      <c r="BG928" s="19"/>
      <c r="BH928" s="19"/>
      <c r="BI928" s="19"/>
      <c r="BJ928" s="19"/>
      <c r="BK928" s="19"/>
      <c r="BL928" s="19"/>
      <c r="BM928" s="19"/>
      <c r="BN928" s="19"/>
      <c r="BO928" s="19"/>
      <c r="BP928" s="19"/>
      <c r="BQ928" s="19"/>
      <c r="BR928" s="19"/>
      <c r="BS928" s="19"/>
      <c r="BT928" s="19"/>
      <c r="BU928" s="19"/>
      <c r="BV928" s="19"/>
      <c r="BW928" s="19"/>
      <c r="BX928" s="19"/>
      <c r="BY928" s="19"/>
      <c r="BZ928" s="19"/>
      <c r="CA928" s="19"/>
      <c r="CB928" s="19"/>
      <c r="CC928" s="19"/>
      <c r="CD928" s="19"/>
      <c r="CE928" s="19"/>
      <c r="CF928" s="19"/>
      <c r="CG928" s="19"/>
      <c r="CH928" s="19"/>
      <c r="CI928" s="19"/>
      <c r="CJ928" s="19"/>
      <c r="CK928" s="19"/>
      <c r="CL928" s="19"/>
      <c r="CM928" s="19"/>
      <c r="CN928" s="19"/>
      <c r="CO928" s="19"/>
      <c r="CP928" s="19"/>
      <c r="CQ928" s="19"/>
      <c r="CR928" s="19"/>
      <c r="CS928" s="19"/>
      <c r="CT928" s="19"/>
      <c r="CU928" s="19"/>
      <c r="CV928" s="19"/>
    </row>
    <row r="929" spans="1:100">
      <c r="A929" s="19"/>
      <c r="B929" s="19"/>
      <c r="C929" s="19"/>
      <c r="D929" s="19"/>
      <c r="E929" s="19"/>
      <c r="F929" s="19"/>
      <c r="G929" s="19"/>
      <c r="H929" s="21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  <c r="BA929" s="19"/>
      <c r="BB929" s="19"/>
      <c r="BC929" s="19"/>
      <c r="BD929" s="19"/>
      <c r="BE929" s="19"/>
      <c r="BF929" s="19"/>
      <c r="BG929" s="19"/>
      <c r="BH929" s="19"/>
      <c r="BI929" s="19"/>
      <c r="BJ929" s="19"/>
      <c r="BK929" s="19"/>
      <c r="BL929" s="19"/>
      <c r="BM929" s="19"/>
      <c r="BN929" s="19"/>
      <c r="BO929" s="19"/>
      <c r="BP929" s="19"/>
      <c r="BQ929" s="19"/>
      <c r="BR929" s="19"/>
      <c r="BS929" s="19"/>
      <c r="BT929" s="19"/>
      <c r="BU929" s="19"/>
      <c r="BV929" s="19"/>
      <c r="BW929" s="19"/>
      <c r="BX929" s="19"/>
      <c r="BY929" s="19"/>
      <c r="BZ929" s="19"/>
      <c r="CA929" s="19"/>
      <c r="CB929" s="19"/>
      <c r="CC929" s="19"/>
      <c r="CD929" s="19"/>
      <c r="CE929" s="19"/>
      <c r="CF929" s="19"/>
      <c r="CG929" s="19"/>
      <c r="CH929" s="19"/>
      <c r="CI929" s="19"/>
      <c r="CJ929" s="19"/>
      <c r="CK929" s="19"/>
      <c r="CL929" s="19"/>
      <c r="CM929" s="19"/>
      <c r="CN929" s="19"/>
      <c r="CO929" s="19"/>
      <c r="CP929" s="19"/>
      <c r="CQ929" s="19"/>
      <c r="CR929" s="19"/>
      <c r="CS929" s="19"/>
      <c r="CT929" s="19"/>
      <c r="CU929" s="19"/>
      <c r="CV929" s="19"/>
    </row>
    <row r="930" spans="1:100">
      <c r="A930" s="19"/>
      <c r="B930" s="19"/>
      <c r="C930" s="19"/>
      <c r="D930" s="19"/>
      <c r="E930" s="19"/>
      <c r="F930" s="19"/>
      <c r="G930" s="19"/>
      <c r="H930" s="21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  <c r="AZ930" s="19"/>
      <c r="BA930" s="19"/>
      <c r="BB930" s="19"/>
      <c r="BC930" s="19"/>
      <c r="BD930" s="19"/>
      <c r="BE930" s="19"/>
      <c r="BF930" s="19"/>
      <c r="BG930" s="19"/>
      <c r="BH930" s="19"/>
      <c r="BI930" s="19"/>
      <c r="BJ930" s="19"/>
      <c r="BK930" s="19"/>
      <c r="BL930" s="19"/>
      <c r="BM930" s="19"/>
      <c r="BN930" s="19"/>
      <c r="BO930" s="19"/>
      <c r="BP930" s="19"/>
      <c r="BQ930" s="19"/>
      <c r="BR930" s="19"/>
      <c r="BS930" s="19"/>
      <c r="BT930" s="19"/>
      <c r="BU930" s="19"/>
      <c r="BV930" s="19"/>
      <c r="BW930" s="19"/>
      <c r="BX930" s="19"/>
      <c r="BY930" s="19"/>
      <c r="BZ930" s="19"/>
      <c r="CA930" s="19"/>
      <c r="CB930" s="19"/>
      <c r="CC930" s="19"/>
      <c r="CD930" s="19"/>
      <c r="CE930" s="19"/>
      <c r="CF930" s="19"/>
      <c r="CG930" s="19"/>
      <c r="CH930" s="19"/>
      <c r="CI930" s="19"/>
      <c r="CJ930" s="19"/>
      <c r="CK930" s="19"/>
      <c r="CL930" s="19"/>
      <c r="CM930" s="19"/>
      <c r="CN930" s="19"/>
      <c r="CO930" s="19"/>
      <c r="CP930" s="19"/>
      <c r="CQ930" s="19"/>
      <c r="CR930" s="19"/>
      <c r="CS930" s="19"/>
      <c r="CT930" s="19"/>
      <c r="CU930" s="19"/>
      <c r="CV930" s="19"/>
    </row>
    <row r="931" spans="1:100">
      <c r="A931" s="19"/>
      <c r="B931" s="19"/>
      <c r="C931" s="19"/>
      <c r="D931" s="19"/>
      <c r="E931" s="19"/>
      <c r="F931" s="19"/>
      <c r="G931" s="19"/>
      <c r="H931" s="21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  <c r="BA931" s="19"/>
      <c r="BB931" s="19"/>
      <c r="BC931" s="19"/>
      <c r="BD931" s="19"/>
      <c r="BE931" s="19"/>
      <c r="BF931" s="19"/>
      <c r="BG931" s="19"/>
      <c r="BH931" s="19"/>
      <c r="BI931" s="19"/>
      <c r="BJ931" s="19"/>
      <c r="BK931" s="19"/>
      <c r="BL931" s="19"/>
      <c r="BM931" s="19"/>
      <c r="BN931" s="19"/>
      <c r="BO931" s="19"/>
      <c r="BP931" s="19"/>
      <c r="BQ931" s="19"/>
      <c r="BR931" s="19"/>
      <c r="BS931" s="19"/>
      <c r="BT931" s="19"/>
      <c r="BU931" s="19"/>
      <c r="BV931" s="19"/>
      <c r="BW931" s="19"/>
      <c r="BX931" s="19"/>
      <c r="BY931" s="19"/>
      <c r="BZ931" s="19"/>
      <c r="CA931" s="19"/>
      <c r="CB931" s="19"/>
      <c r="CC931" s="19"/>
      <c r="CD931" s="19"/>
      <c r="CE931" s="19"/>
      <c r="CF931" s="19"/>
      <c r="CG931" s="19"/>
      <c r="CH931" s="19"/>
      <c r="CI931" s="19"/>
      <c r="CJ931" s="19"/>
      <c r="CK931" s="19"/>
      <c r="CL931" s="19"/>
      <c r="CM931" s="19"/>
      <c r="CN931" s="19"/>
      <c r="CO931" s="19"/>
      <c r="CP931" s="19"/>
      <c r="CQ931" s="19"/>
      <c r="CR931" s="19"/>
      <c r="CS931" s="19"/>
      <c r="CT931" s="19"/>
      <c r="CU931" s="19"/>
      <c r="CV931" s="19"/>
    </row>
    <row r="932" spans="1:100">
      <c r="A932" s="19"/>
      <c r="B932" s="19"/>
      <c r="C932" s="19"/>
      <c r="D932" s="19"/>
      <c r="E932" s="19"/>
      <c r="F932" s="19"/>
      <c r="G932" s="19"/>
      <c r="H932" s="21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9"/>
      <c r="BB932" s="19"/>
      <c r="BC932" s="19"/>
      <c r="BD932" s="19"/>
      <c r="BE932" s="19"/>
      <c r="BF932" s="19"/>
      <c r="BG932" s="19"/>
      <c r="BH932" s="19"/>
      <c r="BI932" s="19"/>
      <c r="BJ932" s="19"/>
      <c r="BK932" s="19"/>
      <c r="BL932" s="19"/>
      <c r="BM932" s="19"/>
      <c r="BN932" s="19"/>
      <c r="BO932" s="19"/>
      <c r="BP932" s="19"/>
      <c r="BQ932" s="19"/>
      <c r="BR932" s="19"/>
      <c r="BS932" s="19"/>
      <c r="BT932" s="19"/>
      <c r="BU932" s="19"/>
      <c r="BV932" s="19"/>
      <c r="BW932" s="19"/>
      <c r="BX932" s="19"/>
      <c r="BY932" s="19"/>
      <c r="BZ932" s="19"/>
      <c r="CA932" s="19"/>
      <c r="CB932" s="19"/>
      <c r="CC932" s="19"/>
      <c r="CD932" s="19"/>
      <c r="CE932" s="19"/>
      <c r="CF932" s="19"/>
      <c r="CG932" s="19"/>
      <c r="CH932" s="19"/>
      <c r="CI932" s="19"/>
      <c r="CJ932" s="19"/>
      <c r="CK932" s="19"/>
      <c r="CL932" s="19"/>
      <c r="CM932" s="19"/>
      <c r="CN932" s="19"/>
      <c r="CO932" s="19"/>
      <c r="CP932" s="19"/>
      <c r="CQ932" s="19"/>
      <c r="CR932" s="19"/>
      <c r="CS932" s="19"/>
      <c r="CT932" s="19"/>
      <c r="CU932" s="19"/>
      <c r="CV932" s="19"/>
    </row>
    <row r="933" spans="1:100">
      <c r="A933" s="19"/>
      <c r="B933" s="19"/>
      <c r="C933" s="19"/>
      <c r="D933" s="19"/>
      <c r="E933" s="19"/>
      <c r="F933" s="19"/>
      <c r="G933" s="19"/>
      <c r="H933" s="21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9"/>
      <c r="BB933" s="19"/>
      <c r="BC933" s="19"/>
      <c r="BD933" s="19"/>
      <c r="BE933" s="19"/>
      <c r="BF933" s="19"/>
      <c r="BG933" s="19"/>
      <c r="BH933" s="19"/>
      <c r="BI933" s="19"/>
      <c r="BJ933" s="19"/>
      <c r="BK933" s="19"/>
      <c r="BL933" s="19"/>
      <c r="BM933" s="19"/>
      <c r="BN933" s="19"/>
      <c r="BO933" s="19"/>
      <c r="BP933" s="19"/>
      <c r="BQ933" s="19"/>
      <c r="BR933" s="19"/>
      <c r="BS933" s="19"/>
      <c r="BT933" s="19"/>
      <c r="BU933" s="19"/>
      <c r="BV933" s="19"/>
      <c r="BW933" s="19"/>
      <c r="BX933" s="19"/>
      <c r="BY933" s="19"/>
      <c r="BZ933" s="19"/>
      <c r="CA933" s="19"/>
      <c r="CB933" s="19"/>
      <c r="CC933" s="19"/>
      <c r="CD933" s="19"/>
      <c r="CE933" s="19"/>
      <c r="CF933" s="19"/>
      <c r="CG933" s="19"/>
      <c r="CH933" s="19"/>
      <c r="CI933" s="19"/>
      <c r="CJ933" s="19"/>
      <c r="CK933" s="19"/>
      <c r="CL933" s="19"/>
      <c r="CM933" s="19"/>
      <c r="CN933" s="19"/>
      <c r="CO933" s="19"/>
      <c r="CP933" s="19"/>
      <c r="CQ933" s="19"/>
      <c r="CR933" s="19"/>
      <c r="CS933" s="19"/>
      <c r="CT933" s="19"/>
      <c r="CU933" s="19"/>
      <c r="CV933" s="19"/>
    </row>
    <row r="934" spans="1:100">
      <c r="A934" s="19"/>
      <c r="B934" s="19"/>
      <c r="C934" s="19"/>
      <c r="D934" s="19"/>
      <c r="E934" s="19"/>
      <c r="F934" s="19"/>
      <c r="G934" s="19"/>
      <c r="H934" s="21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  <c r="AZ934" s="19"/>
      <c r="BA934" s="19"/>
      <c r="BB934" s="19"/>
      <c r="BC934" s="19"/>
      <c r="BD934" s="19"/>
      <c r="BE934" s="19"/>
      <c r="BF934" s="19"/>
      <c r="BG934" s="19"/>
      <c r="BH934" s="19"/>
      <c r="BI934" s="19"/>
      <c r="BJ934" s="19"/>
      <c r="BK934" s="19"/>
      <c r="BL934" s="19"/>
      <c r="BM934" s="19"/>
      <c r="BN934" s="19"/>
      <c r="BO934" s="19"/>
      <c r="BP934" s="19"/>
      <c r="BQ934" s="19"/>
      <c r="BR934" s="19"/>
      <c r="BS934" s="19"/>
      <c r="BT934" s="19"/>
      <c r="BU934" s="19"/>
      <c r="BV934" s="19"/>
      <c r="BW934" s="19"/>
      <c r="BX934" s="19"/>
      <c r="BY934" s="19"/>
      <c r="BZ934" s="19"/>
      <c r="CA934" s="19"/>
      <c r="CB934" s="19"/>
      <c r="CC934" s="19"/>
      <c r="CD934" s="19"/>
      <c r="CE934" s="19"/>
      <c r="CF934" s="19"/>
      <c r="CG934" s="19"/>
      <c r="CH934" s="19"/>
      <c r="CI934" s="19"/>
      <c r="CJ934" s="19"/>
      <c r="CK934" s="19"/>
      <c r="CL934" s="19"/>
      <c r="CM934" s="19"/>
      <c r="CN934" s="19"/>
      <c r="CO934" s="19"/>
      <c r="CP934" s="19"/>
      <c r="CQ934" s="19"/>
      <c r="CR934" s="19"/>
      <c r="CS934" s="19"/>
      <c r="CT934" s="19"/>
      <c r="CU934" s="19"/>
      <c r="CV934" s="19"/>
    </row>
    <row r="935" spans="1:100">
      <c r="A935" s="19"/>
      <c r="B935" s="19"/>
      <c r="C935" s="19"/>
      <c r="D935" s="19"/>
      <c r="E935" s="19"/>
      <c r="F935" s="19"/>
      <c r="G935" s="19"/>
      <c r="H935" s="21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  <c r="BA935" s="19"/>
      <c r="BB935" s="19"/>
      <c r="BC935" s="19"/>
      <c r="BD935" s="19"/>
      <c r="BE935" s="19"/>
      <c r="BF935" s="19"/>
      <c r="BG935" s="19"/>
      <c r="BH935" s="19"/>
      <c r="BI935" s="19"/>
      <c r="BJ935" s="19"/>
      <c r="BK935" s="19"/>
      <c r="BL935" s="19"/>
      <c r="BM935" s="19"/>
      <c r="BN935" s="19"/>
      <c r="BO935" s="19"/>
      <c r="BP935" s="19"/>
      <c r="BQ935" s="19"/>
      <c r="BR935" s="19"/>
      <c r="BS935" s="19"/>
      <c r="BT935" s="19"/>
      <c r="BU935" s="19"/>
      <c r="BV935" s="19"/>
      <c r="BW935" s="19"/>
      <c r="BX935" s="19"/>
      <c r="BY935" s="19"/>
      <c r="BZ935" s="19"/>
      <c r="CA935" s="19"/>
      <c r="CB935" s="19"/>
      <c r="CC935" s="19"/>
      <c r="CD935" s="19"/>
      <c r="CE935" s="19"/>
      <c r="CF935" s="19"/>
      <c r="CG935" s="19"/>
      <c r="CH935" s="19"/>
      <c r="CI935" s="19"/>
      <c r="CJ935" s="19"/>
      <c r="CK935" s="19"/>
      <c r="CL935" s="19"/>
      <c r="CM935" s="19"/>
      <c r="CN935" s="19"/>
      <c r="CO935" s="19"/>
      <c r="CP935" s="19"/>
      <c r="CQ935" s="19"/>
      <c r="CR935" s="19"/>
      <c r="CS935" s="19"/>
      <c r="CT935" s="19"/>
      <c r="CU935" s="19"/>
      <c r="CV935" s="19"/>
    </row>
    <row r="936" spans="1:100">
      <c r="A936" s="19"/>
      <c r="B936" s="19"/>
      <c r="C936" s="19"/>
      <c r="D936" s="19"/>
      <c r="E936" s="19"/>
      <c r="F936" s="19"/>
      <c r="G936" s="19"/>
      <c r="H936" s="21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  <c r="BA936" s="19"/>
      <c r="BB936" s="19"/>
      <c r="BC936" s="19"/>
      <c r="BD936" s="19"/>
      <c r="BE936" s="19"/>
      <c r="BF936" s="19"/>
      <c r="BG936" s="19"/>
      <c r="BH936" s="19"/>
      <c r="BI936" s="19"/>
      <c r="BJ936" s="19"/>
      <c r="BK936" s="19"/>
      <c r="BL936" s="19"/>
      <c r="BM936" s="19"/>
      <c r="BN936" s="19"/>
      <c r="BO936" s="19"/>
      <c r="BP936" s="19"/>
      <c r="BQ936" s="19"/>
      <c r="BR936" s="19"/>
      <c r="BS936" s="19"/>
      <c r="BT936" s="19"/>
      <c r="BU936" s="19"/>
      <c r="BV936" s="19"/>
      <c r="BW936" s="19"/>
      <c r="BX936" s="19"/>
      <c r="BY936" s="19"/>
      <c r="BZ936" s="19"/>
      <c r="CA936" s="19"/>
      <c r="CB936" s="19"/>
      <c r="CC936" s="19"/>
      <c r="CD936" s="19"/>
      <c r="CE936" s="19"/>
      <c r="CF936" s="19"/>
      <c r="CG936" s="19"/>
      <c r="CH936" s="19"/>
      <c r="CI936" s="19"/>
      <c r="CJ936" s="19"/>
      <c r="CK936" s="19"/>
      <c r="CL936" s="19"/>
      <c r="CM936" s="19"/>
      <c r="CN936" s="19"/>
      <c r="CO936" s="19"/>
      <c r="CP936" s="19"/>
      <c r="CQ936" s="19"/>
      <c r="CR936" s="19"/>
      <c r="CS936" s="19"/>
      <c r="CT936" s="19"/>
      <c r="CU936" s="19"/>
      <c r="CV936" s="19"/>
    </row>
    <row r="937" spans="1:100">
      <c r="A937" s="19"/>
      <c r="B937" s="19"/>
      <c r="C937" s="19"/>
      <c r="D937" s="19"/>
      <c r="E937" s="19"/>
      <c r="F937" s="19"/>
      <c r="G937" s="19"/>
      <c r="H937" s="21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9"/>
      <c r="BB937" s="19"/>
      <c r="BC937" s="19"/>
      <c r="BD937" s="19"/>
      <c r="BE937" s="19"/>
      <c r="BF937" s="19"/>
      <c r="BG937" s="19"/>
      <c r="BH937" s="19"/>
      <c r="BI937" s="19"/>
      <c r="BJ937" s="19"/>
      <c r="BK937" s="19"/>
      <c r="BL937" s="19"/>
      <c r="BM937" s="19"/>
      <c r="BN937" s="19"/>
      <c r="BO937" s="19"/>
      <c r="BP937" s="19"/>
      <c r="BQ937" s="19"/>
      <c r="BR937" s="19"/>
      <c r="BS937" s="19"/>
      <c r="BT937" s="19"/>
      <c r="BU937" s="19"/>
      <c r="BV937" s="19"/>
      <c r="BW937" s="19"/>
      <c r="BX937" s="19"/>
      <c r="BY937" s="19"/>
      <c r="BZ937" s="19"/>
      <c r="CA937" s="19"/>
      <c r="CB937" s="19"/>
      <c r="CC937" s="19"/>
      <c r="CD937" s="19"/>
      <c r="CE937" s="19"/>
      <c r="CF937" s="19"/>
      <c r="CG937" s="19"/>
      <c r="CH937" s="19"/>
      <c r="CI937" s="19"/>
      <c r="CJ937" s="19"/>
      <c r="CK937" s="19"/>
      <c r="CL937" s="19"/>
      <c r="CM937" s="19"/>
      <c r="CN937" s="19"/>
      <c r="CO937" s="19"/>
      <c r="CP937" s="19"/>
      <c r="CQ937" s="19"/>
      <c r="CR937" s="19"/>
      <c r="CS937" s="19"/>
      <c r="CT937" s="19"/>
      <c r="CU937" s="19"/>
      <c r="CV937" s="19"/>
    </row>
    <row r="938" spans="1:100">
      <c r="A938" s="19"/>
      <c r="B938" s="19"/>
      <c r="C938" s="19"/>
      <c r="D938" s="19"/>
      <c r="E938" s="19"/>
      <c r="F938" s="19"/>
      <c r="G938" s="19"/>
      <c r="H938" s="21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  <c r="BA938" s="19"/>
      <c r="BB938" s="19"/>
      <c r="BC938" s="19"/>
      <c r="BD938" s="19"/>
      <c r="BE938" s="19"/>
      <c r="BF938" s="19"/>
      <c r="BG938" s="19"/>
      <c r="BH938" s="19"/>
      <c r="BI938" s="19"/>
      <c r="BJ938" s="19"/>
      <c r="BK938" s="19"/>
      <c r="BL938" s="19"/>
      <c r="BM938" s="19"/>
      <c r="BN938" s="19"/>
      <c r="BO938" s="19"/>
      <c r="BP938" s="19"/>
      <c r="BQ938" s="19"/>
      <c r="BR938" s="19"/>
      <c r="BS938" s="19"/>
      <c r="BT938" s="19"/>
      <c r="BU938" s="19"/>
      <c r="BV938" s="19"/>
      <c r="BW938" s="19"/>
      <c r="BX938" s="19"/>
      <c r="BY938" s="19"/>
      <c r="BZ938" s="19"/>
      <c r="CA938" s="19"/>
      <c r="CB938" s="19"/>
      <c r="CC938" s="19"/>
      <c r="CD938" s="19"/>
      <c r="CE938" s="19"/>
      <c r="CF938" s="19"/>
      <c r="CG938" s="19"/>
      <c r="CH938" s="19"/>
      <c r="CI938" s="19"/>
      <c r="CJ938" s="19"/>
      <c r="CK938" s="19"/>
      <c r="CL938" s="19"/>
      <c r="CM938" s="19"/>
      <c r="CN938" s="19"/>
      <c r="CO938" s="19"/>
      <c r="CP938" s="19"/>
      <c r="CQ938" s="19"/>
      <c r="CR938" s="19"/>
      <c r="CS938" s="19"/>
      <c r="CT938" s="19"/>
      <c r="CU938" s="19"/>
      <c r="CV938" s="19"/>
    </row>
    <row r="939" spans="1:100">
      <c r="A939" s="19"/>
      <c r="B939" s="19"/>
      <c r="C939" s="19"/>
      <c r="D939" s="19"/>
      <c r="E939" s="19"/>
      <c r="F939" s="19"/>
      <c r="G939" s="19"/>
      <c r="H939" s="21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  <c r="BA939" s="19"/>
      <c r="BB939" s="19"/>
      <c r="BC939" s="19"/>
      <c r="BD939" s="19"/>
      <c r="BE939" s="19"/>
      <c r="BF939" s="19"/>
      <c r="BG939" s="19"/>
      <c r="BH939" s="19"/>
      <c r="BI939" s="19"/>
      <c r="BJ939" s="19"/>
      <c r="BK939" s="19"/>
      <c r="BL939" s="19"/>
      <c r="BM939" s="19"/>
      <c r="BN939" s="19"/>
      <c r="BO939" s="19"/>
      <c r="BP939" s="19"/>
      <c r="BQ939" s="19"/>
      <c r="BR939" s="19"/>
      <c r="BS939" s="19"/>
      <c r="BT939" s="19"/>
      <c r="BU939" s="19"/>
      <c r="BV939" s="19"/>
      <c r="BW939" s="19"/>
      <c r="BX939" s="19"/>
      <c r="BY939" s="19"/>
      <c r="BZ939" s="19"/>
      <c r="CA939" s="19"/>
      <c r="CB939" s="19"/>
      <c r="CC939" s="19"/>
      <c r="CD939" s="19"/>
      <c r="CE939" s="19"/>
      <c r="CF939" s="19"/>
      <c r="CG939" s="19"/>
      <c r="CH939" s="19"/>
      <c r="CI939" s="19"/>
      <c r="CJ939" s="19"/>
      <c r="CK939" s="19"/>
      <c r="CL939" s="19"/>
      <c r="CM939" s="19"/>
      <c r="CN939" s="19"/>
      <c r="CO939" s="19"/>
      <c r="CP939" s="19"/>
      <c r="CQ939" s="19"/>
      <c r="CR939" s="19"/>
      <c r="CS939" s="19"/>
      <c r="CT939" s="19"/>
      <c r="CU939" s="19"/>
      <c r="CV939" s="19"/>
    </row>
    <row r="940" spans="1:100">
      <c r="A940" s="19"/>
      <c r="B940" s="19"/>
      <c r="C940" s="19"/>
      <c r="D940" s="19"/>
      <c r="E940" s="19"/>
      <c r="F940" s="19"/>
      <c r="G940" s="19"/>
      <c r="H940" s="21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  <c r="BA940" s="19"/>
      <c r="BB940" s="19"/>
      <c r="BC940" s="19"/>
      <c r="BD940" s="19"/>
      <c r="BE940" s="19"/>
      <c r="BF940" s="19"/>
      <c r="BG940" s="19"/>
      <c r="BH940" s="19"/>
      <c r="BI940" s="19"/>
      <c r="BJ940" s="19"/>
      <c r="BK940" s="19"/>
      <c r="BL940" s="19"/>
      <c r="BM940" s="19"/>
      <c r="BN940" s="19"/>
      <c r="BO940" s="19"/>
      <c r="BP940" s="19"/>
      <c r="BQ940" s="19"/>
      <c r="BR940" s="19"/>
      <c r="BS940" s="19"/>
      <c r="BT940" s="19"/>
      <c r="BU940" s="19"/>
      <c r="BV940" s="19"/>
      <c r="BW940" s="19"/>
      <c r="BX940" s="19"/>
      <c r="BY940" s="19"/>
      <c r="BZ940" s="19"/>
      <c r="CA940" s="19"/>
      <c r="CB940" s="19"/>
      <c r="CC940" s="19"/>
      <c r="CD940" s="19"/>
      <c r="CE940" s="19"/>
      <c r="CF940" s="19"/>
      <c r="CG940" s="19"/>
      <c r="CH940" s="19"/>
      <c r="CI940" s="19"/>
      <c r="CJ940" s="19"/>
      <c r="CK940" s="19"/>
      <c r="CL940" s="19"/>
      <c r="CM940" s="19"/>
      <c r="CN940" s="19"/>
      <c r="CO940" s="19"/>
      <c r="CP940" s="19"/>
      <c r="CQ940" s="19"/>
      <c r="CR940" s="19"/>
      <c r="CS940" s="19"/>
      <c r="CT940" s="19"/>
      <c r="CU940" s="19"/>
      <c r="CV940" s="19"/>
    </row>
    <row r="941" spans="1:100">
      <c r="A941" s="19"/>
      <c r="B941" s="19"/>
      <c r="C941" s="19"/>
      <c r="D941" s="19"/>
      <c r="E941" s="19"/>
      <c r="F941" s="19"/>
      <c r="G941" s="19"/>
      <c r="H941" s="21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  <c r="BA941" s="19"/>
      <c r="BB941" s="19"/>
      <c r="BC941" s="19"/>
      <c r="BD941" s="19"/>
      <c r="BE941" s="19"/>
      <c r="BF941" s="19"/>
      <c r="BG941" s="19"/>
      <c r="BH941" s="19"/>
      <c r="BI941" s="19"/>
      <c r="BJ941" s="19"/>
      <c r="BK941" s="19"/>
      <c r="BL941" s="19"/>
      <c r="BM941" s="19"/>
      <c r="BN941" s="19"/>
      <c r="BO941" s="19"/>
      <c r="BP941" s="19"/>
      <c r="BQ941" s="19"/>
      <c r="BR941" s="19"/>
      <c r="BS941" s="19"/>
      <c r="BT941" s="19"/>
      <c r="BU941" s="19"/>
      <c r="BV941" s="19"/>
      <c r="BW941" s="19"/>
      <c r="BX941" s="19"/>
      <c r="BY941" s="19"/>
      <c r="BZ941" s="19"/>
      <c r="CA941" s="19"/>
      <c r="CB941" s="19"/>
      <c r="CC941" s="19"/>
      <c r="CD941" s="19"/>
      <c r="CE941" s="19"/>
      <c r="CF941" s="19"/>
      <c r="CG941" s="19"/>
      <c r="CH941" s="19"/>
      <c r="CI941" s="19"/>
      <c r="CJ941" s="19"/>
      <c r="CK941" s="19"/>
      <c r="CL941" s="19"/>
      <c r="CM941" s="19"/>
      <c r="CN941" s="19"/>
      <c r="CO941" s="19"/>
      <c r="CP941" s="19"/>
      <c r="CQ941" s="19"/>
      <c r="CR941" s="19"/>
      <c r="CS941" s="19"/>
      <c r="CT941" s="19"/>
      <c r="CU941" s="19"/>
      <c r="CV941" s="19"/>
    </row>
    <row r="942" spans="1:100">
      <c r="A942" s="19"/>
      <c r="B942" s="19"/>
      <c r="C942" s="19"/>
      <c r="D942" s="19"/>
      <c r="E942" s="19"/>
      <c r="F942" s="19"/>
      <c r="G942" s="19"/>
      <c r="H942" s="21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  <c r="BA942" s="19"/>
      <c r="BB942" s="19"/>
      <c r="BC942" s="19"/>
      <c r="BD942" s="19"/>
      <c r="BE942" s="19"/>
      <c r="BF942" s="19"/>
      <c r="BG942" s="19"/>
      <c r="BH942" s="19"/>
      <c r="BI942" s="19"/>
      <c r="BJ942" s="19"/>
      <c r="BK942" s="19"/>
      <c r="BL942" s="19"/>
      <c r="BM942" s="19"/>
      <c r="BN942" s="19"/>
      <c r="BO942" s="19"/>
      <c r="BP942" s="19"/>
      <c r="BQ942" s="19"/>
      <c r="BR942" s="19"/>
      <c r="BS942" s="19"/>
      <c r="BT942" s="19"/>
      <c r="BU942" s="19"/>
      <c r="BV942" s="19"/>
      <c r="BW942" s="19"/>
      <c r="BX942" s="19"/>
      <c r="BY942" s="19"/>
      <c r="BZ942" s="19"/>
      <c r="CA942" s="19"/>
      <c r="CB942" s="19"/>
      <c r="CC942" s="19"/>
      <c r="CD942" s="19"/>
      <c r="CE942" s="19"/>
      <c r="CF942" s="19"/>
      <c r="CG942" s="19"/>
      <c r="CH942" s="19"/>
      <c r="CI942" s="19"/>
      <c r="CJ942" s="19"/>
      <c r="CK942" s="19"/>
      <c r="CL942" s="19"/>
      <c r="CM942" s="19"/>
      <c r="CN942" s="19"/>
      <c r="CO942" s="19"/>
      <c r="CP942" s="19"/>
      <c r="CQ942" s="19"/>
      <c r="CR942" s="19"/>
      <c r="CS942" s="19"/>
      <c r="CT942" s="19"/>
      <c r="CU942" s="19"/>
      <c r="CV942" s="19"/>
    </row>
    <row r="943" spans="1:100">
      <c r="A943" s="19"/>
      <c r="B943" s="19"/>
      <c r="C943" s="19"/>
      <c r="D943" s="19"/>
      <c r="E943" s="19"/>
      <c r="F943" s="19"/>
      <c r="G943" s="19"/>
      <c r="H943" s="21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9"/>
      <c r="BB943" s="19"/>
      <c r="BC943" s="19"/>
      <c r="BD943" s="19"/>
      <c r="BE943" s="19"/>
      <c r="BF943" s="19"/>
      <c r="BG943" s="19"/>
      <c r="BH943" s="19"/>
      <c r="BI943" s="19"/>
      <c r="BJ943" s="19"/>
      <c r="BK943" s="19"/>
      <c r="BL943" s="19"/>
      <c r="BM943" s="19"/>
      <c r="BN943" s="19"/>
      <c r="BO943" s="19"/>
      <c r="BP943" s="19"/>
      <c r="BQ943" s="19"/>
      <c r="BR943" s="19"/>
      <c r="BS943" s="19"/>
      <c r="BT943" s="19"/>
      <c r="BU943" s="19"/>
      <c r="BV943" s="19"/>
      <c r="BW943" s="19"/>
      <c r="BX943" s="19"/>
      <c r="BY943" s="19"/>
      <c r="BZ943" s="19"/>
      <c r="CA943" s="19"/>
      <c r="CB943" s="19"/>
      <c r="CC943" s="19"/>
      <c r="CD943" s="19"/>
      <c r="CE943" s="19"/>
      <c r="CF943" s="19"/>
      <c r="CG943" s="19"/>
      <c r="CH943" s="19"/>
      <c r="CI943" s="19"/>
      <c r="CJ943" s="19"/>
      <c r="CK943" s="19"/>
      <c r="CL943" s="19"/>
      <c r="CM943" s="19"/>
      <c r="CN943" s="19"/>
      <c r="CO943" s="19"/>
      <c r="CP943" s="19"/>
      <c r="CQ943" s="19"/>
      <c r="CR943" s="19"/>
      <c r="CS943" s="19"/>
      <c r="CT943" s="19"/>
      <c r="CU943" s="19"/>
      <c r="CV943" s="19"/>
    </row>
    <row r="944" spans="1:100">
      <c r="A944" s="19"/>
      <c r="B944" s="19"/>
      <c r="C944" s="19"/>
      <c r="D944" s="19"/>
      <c r="E944" s="19"/>
      <c r="F944" s="19"/>
      <c r="G944" s="19"/>
      <c r="H944" s="21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19"/>
      <c r="BB944" s="19"/>
      <c r="BC944" s="19"/>
      <c r="BD944" s="19"/>
      <c r="BE944" s="19"/>
      <c r="BF944" s="19"/>
      <c r="BG944" s="19"/>
      <c r="BH944" s="19"/>
      <c r="BI944" s="19"/>
      <c r="BJ944" s="19"/>
      <c r="BK944" s="19"/>
      <c r="BL944" s="19"/>
      <c r="BM944" s="19"/>
      <c r="BN944" s="19"/>
      <c r="BO944" s="19"/>
      <c r="BP944" s="19"/>
      <c r="BQ944" s="19"/>
      <c r="BR944" s="19"/>
      <c r="BS944" s="19"/>
      <c r="BT944" s="19"/>
      <c r="BU944" s="19"/>
      <c r="BV944" s="19"/>
      <c r="BW944" s="19"/>
      <c r="BX944" s="19"/>
      <c r="BY944" s="19"/>
      <c r="BZ944" s="19"/>
      <c r="CA944" s="19"/>
      <c r="CB944" s="19"/>
      <c r="CC944" s="19"/>
      <c r="CD944" s="19"/>
      <c r="CE944" s="19"/>
      <c r="CF944" s="19"/>
      <c r="CG944" s="19"/>
      <c r="CH944" s="19"/>
      <c r="CI944" s="19"/>
      <c r="CJ944" s="19"/>
      <c r="CK944" s="19"/>
      <c r="CL944" s="19"/>
      <c r="CM944" s="19"/>
      <c r="CN944" s="19"/>
      <c r="CO944" s="19"/>
      <c r="CP944" s="19"/>
      <c r="CQ944" s="19"/>
      <c r="CR944" s="19"/>
      <c r="CS944" s="19"/>
      <c r="CT944" s="19"/>
      <c r="CU944" s="19"/>
      <c r="CV944" s="19"/>
    </row>
    <row r="945" spans="1:100">
      <c r="A945" s="19"/>
      <c r="B945" s="19"/>
      <c r="C945" s="19"/>
      <c r="D945" s="19"/>
      <c r="E945" s="19"/>
      <c r="F945" s="19"/>
      <c r="G945" s="19"/>
      <c r="H945" s="21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  <c r="BA945" s="19"/>
      <c r="BB945" s="19"/>
      <c r="BC945" s="19"/>
      <c r="BD945" s="19"/>
      <c r="BE945" s="19"/>
      <c r="BF945" s="19"/>
      <c r="BG945" s="19"/>
      <c r="BH945" s="19"/>
      <c r="BI945" s="19"/>
      <c r="BJ945" s="19"/>
      <c r="BK945" s="19"/>
      <c r="BL945" s="19"/>
      <c r="BM945" s="19"/>
      <c r="BN945" s="19"/>
      <c r="BO945" s="19"/>
      <c r="BP945" s="19"/>
      <c r="BQ945" s="19"/>
      <c r="BR945" s="19"/>
      <c r="BS945" s="19"/>
      <c r="BT945" s="19"/>
      <c r="BU945" s="19"/>
      <c r="BV945" s="19"/>
      <c r="BW945" s="19"/>
      <c r="BX945" s="19"/>
      <c r="BY945" s="19"/>
      <c r="BZ945" s="19"/>
      <c r="CA945" s="19"/>
      <c r="CB945" s="19"/>
      <c r="CC945" s="19"/>
      <c r="CD945" s="19"/>
      <c r="CE945" s="19"/>
      <c r="CF945" s="19"/>
      <c r="CG945" s="19"/>
      <c r="CH945" s="19"/>
      <c r="CI945" s="19"/>
      <c r="CJ945" s="19"/>
      <c r="CK945" s="19"/>
      <c r="CL945" s="19"/>
      <c r="CM945" s="19"/>
      <c r="CN945" s="19"/>
      <c r="CO945" s="19"/>
      <c r="CP945" s="19"/>
      <c r="CQ945" s="19"/>
      <c r="CR945" s="19"/>
      <c r="CS945" s="19"/>
      <c r="CT945" s="19"/>
      <c r="CU945" s="19"/>
      <c r="CV945" s="19"/>
    </row>
    <row r="946" spans="1:100">
      <c r="A946" s="19"/>
      <c r="B946" s="19"/>
      <c r="C946" s="19"/>
      <c r="D946" s="19"/>
      <c r="E946" s="19"/>
      <c r="F946" s="19"/>
      <c r="G946" s="19"/>
      <c r="H946" s="21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  <c r="AZ946" s="19"/>
      <c r="BA946" s="19"/>
      <c r="BB946" s="19"/>
      <c r="BC946" s="19"/>
      <c r="BD946" s="19"/>
      <c r="BE946" s="19"/>
      <c r="BF946" s="19"/>
      <c r="BG946" s="19"/>
      <c r="BH946" s="19"/>
      <c r="BI946" s="19"/>
      <c r="BJ946" s="19"/>
      <c r="BK946" s="19"/>
      <c r="BL946" s="19"/>
      <c r="BM946" s="19"/>
      <c r="BN946" s="19"/>
      <c r="BO946" s="19"/>
      <c r="BP946" s="19"/>
      <c r="BQ946" s="19"/>
      <c r="BR946" s="19"/>
      <c r="BS946" s="19"/>
      <c r="BT946" s="19"/>
      <c r="BU946" s="19"/>
      <c r="BV946" s="19"/>
      <c r="BW946" s="19"/>
      <c r="BX946" s="19"/>
      <c r="BY946" s="19"/>
      <c r="BZ946" s="19"/>
      <c r="CA946" s="19"/>
      <c r="CB946" s="19"/>
      <c r="CC946" s="19"/>
      <c r="CD946" s="19"/>
      <c r="CE946" s="19"/>
      <c r="CF946" s="19"/>
      <c r="CG946" s="19"/>
      <c r="CH946" s="19"/>
      <c r="CI946" s="19"/>
      <c r="CJ946" s="19"/>
      <c r="CK946" s="19"/>
      <c r="CL946" s="19"/>
      <c r="CM946" s="19"/>
      <c r="CN946" s="19"/>
      <c r="CO946" s="19"/>
      <c r="CP946" s="19"/>
      <c r="CQ946" s="19"/>
      <c r="CR946" s="19"/>
      <c r="CS946" s="19"/>
      <c r="CT946" s="19"/>
      <c r="CU946" s="19"/>
      <c r="CV946" s="19"/>
    </row>
    <row r="947" spans="1:100">
      <c r="A947" s="19"/>
      <c r="B947" s="19"/>
      <c r="C947" s="19"/>
      <c r="D947" s="19"/>
      <c r="E947" s="19"/>
      <c r="F947" s="19"/>
      <c r="G947" s="19"/>
      <c r="H947" s="21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9"/>
      <c r="BB947" s="19"/>
      <c r="BC947" s="19"/>
      <c r="BD947" s="19"/>
      <c r="BE947" s="19"/>
      <c r="BF947" s="19"/>
      <c r="BG947" s="19"/>
      <c r="BH947" s="19"/>
      <c r="BI947" s="19"/>
      <c r="BJ947" s="19"/>
      <c r="BK947" s="19"/>
      <c r="BL947" s="19"/>
      <c r="BM947" s="19"/>
      <c r="BN947" s="19"/>
      <c r="BO947" s="19"/>
      <c r="BP947" s="19"/>
      <c r="BQ947" s="19"/>
      <c r="BR947" s="19"/>
      <c r="BS947" s="19"/>
      <c r="BT947" s="19"/>
      <c r="BU947" s="19"/>
      <c r="BV947" s="19"/>
      <c r="BW947" s="19"/>
      <c r="BX947" s="19"/>
      <c r="BY947" s="19"/>
      <c r="BZ947" s="19"/>
      <c r="CA947" s="19"/>
      <c r="CB947" s="19"/>
      <c r="CC947" s="19"/>
      <c r="CD947" s="19"/>
      <c r="CE947" s="19"/>
      <c r="CF947" s="19"/>
      <c r="CG947" s="19"/>
      <c r="CH947" s="19"/>
      <c r="CI947" s="19"/>
      <c r="CJ947" s="19"/>
      <c r="CK947" s="19"/>
      <c r="CL947" s="19"/>
      <c r="CM947" s="19"/>
      <c r="CN947" s="19"/>
      <c r="CO947" s="19"/>
      <c r="CP947" s="19"/>
      <c r="CQ947" s="19"/>
      <c r="CR947" s="19"/>
      <c r="CS947" s="19"/>
      <c r="CT947" s="19"/>
      <c r="CU947" s="19"/>
      <c r="CV947" s="19"/>
    </row>
    <row r="948" spans="1:100">
      <c r="A948" s="19"/>
      <c r="B948" s="19"/>
      <c r="C948" s="19"/>
      <c r="D948" s="19"/>
      <c r="E948" s="19"/>
      <c r="F948" s="19"/>
      <c r="G948" s="19"/>
      <c r="H948" s="21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9"/>
      <c r="BB948" s="19"/>
      <c r="BC948" s="19"/>
      <c r="BD948" s="19"/>
      <c r="BE948" s="19"/>
      <c r="BF948" s="19"/>
      <c r="BG948" s="19"/>
      <c r="BH948" s="19"/>
      <c r="BI948" s="19"/>
      <c r="BJ948" s="19"/>
      <c r="BK948" s="19"/>
      <c r="BL948" s="19"/>
      <c r="BM948" s="19"/>
      <c r="BN948" s="19"/>
      <c r="BO948" s="19"/>
      <c r="BP948" s="19"/>
      <c r="BQ948" s="19"/>
      <c r="BR948" s="19"/>
      <c r="BS948" s="19"/>
      <c r="BT948" s="19"/>
      <c r="BU948" s="19"/>
      <c r="BV948" s="19"/>
      <c r="BW948" s="19"/>
      <c r="BX948" s="19"/>
      <c r="BY948" s="19"/>
      <c r="BZ948" s="19"/>
      <c r="CA948" s="19"/>
      <c r="CB948" s="19"/>
      <c r="CC948" s="19"/>
      <c r="CD948" s="19"/>
      <c r="CE948" s="19"/>
      <c r="CF948" s="19"/>
      <c r="CG948" s="19"/>
      <c r="CH948" s="19"/>
      <c r="CI948" s="19"/>
      <c r="CJ948" s="19"/>
      <c r="CK948" s="19"/>
      <c r="CL948" s="19"/>
      <c r="CM948" s="19"/>
      <c r="CN948" s="19"/>
      <c r="CO948" s="19"/>
      <c r="CP948" s="19"/>
      <c r="CQ948" s="19"/>
      <c r="CR948" s="19"/>
      <c r="CS948" s="19"/>
      <c r="CT948" s="19"/>
      <c r="CU948" s="19"/>
      <c r="CV948" s="19"/>
    </row>
    <row r="949" spans="1:100">
      <c r="A949" s="19"/>
      <c r="B949" s="19"/>
      <c r="C949" s="19"/>
      <c r="D949" s="19"/>
      <c r="E949" s="19"/>
      <c r="F949" s="19"/>
      <c r="G949" s="19"/>
      <c r="H949" s="21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19"/>
      <c r="BB949" s="19"/>
      <c r="BC949" s="19"/>
      <c r="BD949" s="19"/>
      <c r="BE949" s="19"/>
      <c r="BF949" s="19"/>
      <c r="BG949" s="19"/>
      <c r="BH949" s="19"/>
      <c r="BI949" s="19"/>
      <c r="BJ949" s="19"/>
      <c r="BK949" s="19"/>
      <c r="BL949" s="19"/>
      <c r="BM949" s="19"/>
      <c r="BN949" s="19"/>
      <c r="BO949" s="19"/>
      <c r="BP949" s="19"/>
      <c r="BQ949" s="19"/>
      <c r="BR949" s="19"/>
      <c r="BS949" s="19"/>
      <c r="BT949" s="19"/>
      <c r="BU949" s="19"/>
      <c r="BV949" s="19"/>
      <c r="BW949" s="19"/>
      <c r="BX949" s="19"/>
      <c r="BY949" s="19"/>
      <c r="BZ949" s="19"/>
      <c r="CA949" s="19"/>
      <c r="CB949" s="19"/>
      <c r="CC949" s="19"/>
      <c r="CD949" s="19"/>
      <c r="CE949" s="19"/>
      <c r="CF949" s="19"/>
      <c r="CG949" s="19"/>
      <c r="CH949" s="19"/>
      <c r="CI949" s="19"/>
      <c r="CJ949" s="19"/>
      <c r="CK949" s="19"/>
      <c r="CL949" s="19"/>
      <c r="CM949" s="19"/>
      <c r="CN949" s="19"/>
      <c r="CO949" s="19"/>
      <c r="CP949" s="19"/>
      <c r="CQ949" s="19"/>
      <c r="CR949" s="19"/>
      <c r="CS949" s="19"/>
      <c r="CT949" s="19"/>
      <c r="CU949" s="19"/>
      <c r="CV949" s="19"/>
    </row>
    <row r="950" spans="1:100">
      <c r="A950" s="19"/>
      <c r="B950" s="19"/>
      <c r="C950" s="19"/>
      <c r="D950" s="19"/>
      <c r="E950" s="19"/>
      <c r="F950" s="19"/>
      <c r="G950" s="19"/>
      <c r="H950" s="21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  <c r="AZ950" s="19"/>
      <c r="BA950" s="19"/>
      <c r="BB950" s="19"/>
      <c r="BC950" s="19"/>
      <c r="BD950" s="19"/>
      <c r="BE950" s="19"/>
      <c r="BF950" s="19"/>
      <c r="BG950" s="19"/>
      <c r="BH950" s="19"/>
      <c r="BI950" s="19"/>
      <c r="BJ950" s="19"/>
      <c r="BK950" s="19"/>
      <c r="BL950" s="19"/>
      <c r="BM950" s="19"/>
      <c r="BN950" s="19"/>
      <c r="BO950" s="19"/>
      <c r="BP950" s="19"/>
      <c r="BQ950" s="19"/>
      <c r="BR950" s="19"/>
      <c r="BS950" s="19"/>
      <c r="BT950" s="19"/>
      <c r="BU950" s="19"/>
      <c r="BV950" s="19"/>
      <c r="BW950" s="19"/>
      <c r="BX950" s="19"/>
      <c r="BY950" s="19"/>
      <c r="BZ950" s="19"/>
      <c r="CA950" s="19"/>
      <c r="CB950" s="19"/>
      <c r="CC950" s="19"/>
      <c r="CD950" s="19"/>
      <c r="CE950" s="19"/>
      <c r="CF950" s="19"/>
      <c r="CG950" s="19"/>
      <c r="CH950" s="19"/>
      <c r="CI950" s="19"/>
      <c r="CJ950" s="19"/>
      <c r="CK950" s="19"/>
      <c r="CL950" s="19"/>
      <c r="CM950" s="19"/>
      <c r="CN950" s="19"/>
      <c r="CO950" s="19"/>
      <c r="CP950" s="19"/>
      <c r="CQ950" s="19"/>
      <c r="CR950" s="19"/>
      <c r="CS950" s="19"/>
      <c r="CT950" s="19"/>
      <c r="CU950" s="19"/>
      <c r="CV950" s="19"/>
    </row>
    <row r="951" spans="1:100">
      <c r="A951" s="19"/>
      <c r="B951" s="19"/>
      <c r="C951" s="19"/>
      <c r="D951" s="19"/>
      <c r="E951" s="19"/>
      <c r="F951" s="19"/>
      <c r="G951" s="19"/>
      <c r="H951" s="21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  <c r="BA951" s="19"/>
      <c r="BB951" s="19"/>
      <c r="BC951" s="19"/>
      <c r="BD951" s="19"/>
      <c r="BE951" s="19"/>
      <c r="BF951" s="19"/>
      <c r="BG951" s="19"/>
      <c r="BH951" s="19"/>
      <c r="BI951" s="19"/>
      <c r="BJ951" s="19"/>
      <c r="BK951" s="19"/>
      <c r="BL951" s="19"/>
      <c r="BM951" s="19"/>
      <c r="BN951" s="19"/>
      <c r="BO951" s="19"/>
      <c r="BP951" s="19"/>
      <c r="BQ951" s="19"/>
      <c r="BR951" s="19"/>
      <c r="BS951" s="19"/>
      <c r="BT951" s="19"/>
      <c r="BU951" s="19"/>
      <c r="BV951" s="19"/>
      <c r="BW951" s="19"/>
      <c r="BX951" s="19"/>
      <c r="BY951" s="19"/>
      <c r="BZ951" s="19"/>
      <c r="CA951" s="19"/>
      <c r="CB951" s="19"/>
      <c r="CC951" s="19"/>
      <c r="CD951" s="19"/>
      <c r="CE951" s="19"/>
      <c r="CF951" s="19"/>
      <c r="CG951" s="19"/>
      <c r="CH951" s="19"/>
      <c r="CI951" s="19"/>
      <c r="CJ951" s="19"/>
      <c r="CK951" s="19"/>
      <c r="CL951" s="19"/>
      <c r="CM951" s="19"/>
      <c r="CN951" s="19"/>
      <c r="CO951" s="19"/>
      <c r="CP951" s="19"/>
      <c r="CQ951" s="19"/>
      <c r="CR951" s="19"/>
      <c r="CS951" s="19"/>
      <c r="CT951" s="19"/>
      <c r="CU951" s="19"/>
      <c r="CV951" s="19"/>
    </row>
    <row r="952" spans="1:100">
      <c r="A952" s="19"/>
      <c r="B952" s="19"/>
      <c r="C952" s="19"/>
      <c r="D952" s="19"/>
      <c r="E952" s="19"/>
      <c r="F952" s="19"/>
      <c r="G952" s="19"/>
      <c r="H952" s="21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9"/>
      <c r="BB952" s="19"/>
      <c r="BC952" s="19"/>
      <c r="BD952" s="19"/>
      <c r="BE952" s="19"/>
      <c r="BF952" s="19"/>
      <c r="BG952" s="19"/>
      <c r="BH952" s="19"/>
      <c r="BI952" s="19"/>
      <c r="BJ952" s="19"/>
      <c r="BK952" s="19"/>
      <c r="BL952" s="19"/>
      <c r="BM952" s="19"/>
      <c r="BN952" s="19"/>
      <c r="BO952" s="19"/>
      <c r="BP952" s="19"/>
      <c r="BQ952" s="19"/>
      <c r="BR952" s="19"/>
      <c r="BS952" s="19"/>
      <c r="BT952" s="19"/>
      <c r="BU952" s="19"/>
      <c r="BV952" s="19"/>
      <c r="BW952" s="19"/>
      <c r="BX952" s="19"/>
      <c r="BY952" s="19"/>
      <c r="BZ952" s="19"/>
      <c r="CA952" s="19"/>
      <c r="CB952" s="19"/>
      <c r="CC952" s="19"/>
      <c r="CD952" s="19"/>
      <c r="CE952" s="19"/>
      <c r="CF952" s="19"/>
      <c r="CG952" s="19"/>
      <c r="CH952" s="19"/>
      <c r="CI952" s="19"/>
      <c r="CJ952" s="19"/>
      <c r="CK952" s="19"/>
      <c r="CL952" s="19"/>
      <c r="CM952" s="19"/>
      <c r="CN952" s="19"/>
      <c r="CO952" s="19"/>
      <c r="CP952" s="19"/>
      <c r="CQ952" s="19"/>
      <c r="CR952" s="19"/>
      <c r="CS952" s="19"/>
      <c r="CT952" s="19"/>
      <c r="CU952" s="19"/>
      <c r="CV952" s="19"/>
    </row>
    <row r="953" spans="1:100">
      <c r="A953" s="19"/>
      <c r="B953" s="19"/>
      <c r="C953" s="19"/>
      <c r="D953" s="19"/>
      <c r="E953" s="19"/>
      <c r="F953" s="19"/>
      <c r="G953" s="19"/>
      <c r="H953" s="21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9"/>
      <c r="BB953" s="19"/>
      <c r="BC953" s="19"/>
      <c r="BD953" s="19"/>
      <c r="BE953" s="19"/>
      <c r="BF953" s="19"/>
      <c r="BG953" s="19"/>
      <c r="BH953" s="19"/>
      <c r="BI953" s="19"/>
      <c r="BJ953" s="19"/>
      <c r="BK953" s="19"/>
      <c r="BL953" s="19"/>
      <c r="BM953" s="19"/>
      <c r="BN953" s="19"/>
      <c r="BO953" s="19"/>
      <c r="BP953" s="19"/>
      <c r="BQ953" s="19"/>
      <c r="BR953" s="19"/>
      <c r="BS953" s="19"/>
      <c r="BT953" s="19"/>
      <c r="BU953" s="19"/>
      <c r="BV953" s="19"/>
      <c r="BW953" s="19"/>
      <c r="BX953" s="19"/>
      <c r="BY953" s="19"/>
      <c r="BZ953" s="19"/>
      <c r="CA953" s="19"/>
      <c r="CB953" s="19"/>
      <c r="CC953" s="19"/>
      <c r="CD953" s="19"/>
      <c r="CE953" s="19"/>
      <c r="CF953" s="19"/>
      <c r="CG953" s="19"/>
      <c r="CH953" s="19"/>
      <c r="CI953" s="19"/>
      <c r="CJ953" s="19"/>
      <c r="CK953" s="19"/>
      <c r="CL953" s="19"/>
      <c r="CM953" s="19"/>
      <c r="CN953" s="19"/>
      <c r="CO953" s="19"/>
      <c r="CP953" s="19"/>
      <c r="CQ953" s="19"/>
      <c r="CR953" s="19"/>
      <c r="CS953" s="19"/>
      <c r="CT953" s="19"/>
      <c r="CU953" s="19"/>
      <c r="CV953" s="19"/>
    </row>
    <row r="954" spans="1:100">
      <c r="A954" s="19"/>
      <c r="B954" s="19"/>
      <c r="C954" s="19"/>
      <c r="D954" s="19"/>
      <c r="E954" s="19"/>
      <c r="F954" s="19"/>
      <c r="G954" s="19"/>
      <c r="H954" s="21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  <c r="AZ954" s="19"/>
      <c r="BA954" s="19"/>
      <c r="BB954" s="19"/>
      <c r="BC954" s="19"/>
      <c r="BD954" s="19"/>
      <c r="BE954" s="19"/>
      <c r="BF954" s="19"/>
      <c r="BG954" s="19"/>
      <c r="BH954" s="19"/>
      <c r="BI954" s="19"/>
      <c r="BJ954" s="19"/>
      <c r="BK954" s="19"/>
      <c r="BL954" s="19"/>
      <c r="BM954" s="19"/>
      <c r="BN954" s="19"/>
      <c r="BO954" s="19"/>
      <c r="BP954" s="19"/>
      <c r="BQ954" s="19"/>
      <c r="BR954" s="19"/>
      <c r="BS954" s="19"/>
      <c r="BT954" s="19"/>
      <c r="BU954" s="19"/>
      <c r="BV954" s="19"/>
      <c r="BW954" s="19"/>
      <c r="BX954" s="19"/>
      <c r="BY954" s="19"/>
      <c r="BZ954" s="19"/>
      <c r="CA954" s="19"/>
      <c r="CB954" s="19"/>
      <c r="CC954" s="19"/>
      <c r="CD954" s="19"/>
      <c r="CE954" s="19"/>
      <c r="CF954" s="19"/>
      <c r="CG954" s="19"/>
      <c r="CH954" s="19"/>
      <c r="CI954" s="19"/>
      <c r="CJ954" s="19"/>
      <c r="CK954" s="19"/>
      <c r="CL954" s="19"/>
      <c r="CM954" s="19"/>
      <c r="CN954" s="19"/>
      <c r="CO954" s="19"/>
      <c r="CP954" s="19"/>
      <c r="CQ954" s="19"/>
      <c r="CR954" s="19"/>
      <c r="CS954" s="19"/>
      <c r="CT954" s="19"/>
      <c r="CU954" s="19"/>
      <c r="CV954" s="19"/>
    </row>
    <row r="955" spans="1:100">
      <c r="A955" s="19"/>
      <c r="B955" s="19"/>
      <c r="C955" s="19"/>
      <c r="D955" s="19"/>
      <c r="E955" s="19"/>
      <c r="F955" s="19"/>
      <c r="G955" s="19"/>
      <c r="H955" s="21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  <c r="BA955" s="19"/>
      <c r="BB955" s="19"/>
      <c r="BC955" s="19"/>
      <c r="BD955" s="19"/>
      <c r="BE955" s="19"/>
      <c r="BF955" s="19"/>
      <c r="BG955" s="19"/>
      <c r="BH955" s="19"/>
      <c r="BI955" s="19"/>
      <c r="BJ955" s="19"/>
      <c r="BK955" s="19"/>
      <c r="BL955" s="19"/>
      <c r="BM955" s="19"/>
      <c r="BN955" s="19"/>
      <c r="BO955" s="19"/>
      <c r="BP955" s="19"/>
      <c r="BQ955" s="19"/>
      <c r="BR955" s="19"/>
      <c r="BS955" s="19"/>
      <c r="BT955" s="19"/>
      <c r="BU955" s="19"/>
      <c r="BV955" s="19"/>
      <c r="BW955" s="19"/>
      <c r="BX955" s="19"/>
      <c r="BY955" s="19"/>
      <c r="BZ955" s="19"/>
      <c r="CA955" s="19"/>
      <c r="CB955" s="19"/>
      <c r="CC955" s="19"/>
      <c r="CD955" s="19"/>
      <c r="CE955" s="19"/>
      <c r="CF955" s="19"/>
      <c r="CG955" s="19"/>
      <c r="CH955" s="19"/>
      <c r="CI955" s="19"/>
      <c r="CJ955" s="19"/>
      <c r="CK955" s="19"/>
      <c r="CL955" s="19"/>
      <c r="CM955" s="19"/>
      <c r="CN955" s="19"/>
      <c r="CO955" s="19"/>
      <c r="CP955" s="19"/>
      <c r="CQ955" s="19"/>
      <c r="CR955" s="19"/>
      <c r="CS955" s="19"/>
      <c r="CT955" s="19"/>
      <c r="CU955" s="19"/>
      <c r="CV955" s="19"/>
    </row>
    <row r="956" spans="1:100">
      <c r="A956" s="19"/>
      <c r="B956" s="19"/>
      <c r="C956" s="19"/>
      <c r="D956" s="19"/>
      <c r="E956" s="19"/>
      <c r="F956" s="19"/>
      <c r="G956" s="19"/>
      <c r="H956" s="21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  <c r="BA956" s="19"/>
      <c r="BB956" s="19"/>
      <c r="BC956" s="19"/>
      <c r="BD956" s="19"/>
      <c r="BE956" s="19"/>
      <c r="BF956" s="19"/>
      <c r="BG956" s="19"/>
      <c r="BH956" s="19"/>
      <c r="BI956" s="19"/>
      <c r="BJ956" s="19"/>
      <c r="BK956" s="19"/>
      <c r="BL956" s="19"/>
      <c r="BM956" s="19"/>
      <c r="BN956" s="19"/>
      <c r="BO956" s="19"/>
      <c r="BP956" s="19"/>
      <c r="BQ956" s="19"/>
      <c r="BR956" s="19"/>
      <c r="BS956" s="19"/>
      <c r="BT956" s="19"/>
      <c r="BU956" s="19"/>
      <c r="BV956" s="19"/>
      <c r="BW956" s="19"/>
      <c r="BX956" s="19"/>
      <c r="BY956" s="19"/>
      <c r="BZ956" s="19"/>
      <c r="CA956" s="19"/>
      <c r="CB956" s="19"/>
      <c r="CC956" s="19"/>
      <c r="CD956" s="19"/>
      <c r="CE956" s="19"/>
      <c r="CF956" s="19"/>
      <c r="CG956" s="19"/>
      <c r="CH956" s="19"/>
      <c r="CI956" s="19"/>
      <c r="CJ956" s="19"/>
      <c r="CK956" s="19"/>
      <c r="CL956" s="19"/>
      <c r="CM956" s="19"/>
      <c r="CN956" s="19"/>
      <c r="CO956" s="19"/>
      <c r="CP956" s="19"/>
      <c r="CQ956" s="19"/>
      <c r="CR956" s="19"/>
      <c r="CS956" s="19"/>
      <c r="CT956" s="19"/>
      <c r="CU956" s="19"/>
      <c r="CV956" s="19"/>
    </row>
    <row r="957" spans="1:100">
      <c r="A957" s="19"/>
      <c r="B957" s="19"/>
      <c r="C957" s="19"/>
      <c r="D957" s="19"/>
      <c r="E957" s="19"/>
      <c r="F957" s="19"/>
      <c r="G957" s="19"/>
      <c r="H957" s="21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9"/>
      <c r="BB957" s="19"/>
      <c r="BC957" s="19"/>
      <c r="BD957" s="19"/>
      <c r="BE957" s="19"/>
      <c r="BF957" s="19"/>
      <c r="BG957" s="19"/>
      <c r="BH957" s="19"/>
      <c r="BI957" s="19"/>
      <c r="BJ957" s="19"/>
      <c r="BK957" s="19"/>
      <c r="BL957" s="19"/>
      <c r="BM957" s="19"/>
      <c r="BN957" s="19"/>
      <c r="BO957" s="19"/>
      <c r="BP957" s="19"/>
      <c r="BQ957" s="19"/>
      <c r="BR957" s="19"/>
      <c r="BS957" s="19"/>
      <c r="BT957" s="19"/>
      <c r="BU957" s="19"/>
      <c r="BV957" s="19"/>
      <c r="BW957" s="19"/>
      <c r="BX957" s="19"/>
      <c r="BY957" s="19"/>
      <c r="BZ957" s="19"/>
      <c r="CA957" s="19"/>
      <c r="CB957" s="19"/>
      <c r="CC957" s="19"/>
      <c r="CD957" s="19"/>
      <c r="CE957" s="19"/>
      <c r="CF957" s="19"/>
      <c r="CG957" s="19"/>
      <c r="CH957" s="19"/>
      <c r="CI957" s="19"/>
      <c r="CJ957" s="19"/>
      <c r="CK957" s="19"/>
      <c r="CL957" s="19"/>
      <c r="CM957" s="19"/>
      <c r="CN957" s="19"/>
      <c r="CO957" s="19"/>
      <c r="CP957" s="19"/>
      <c r="CQ957" s="19"/>
      <c r="CR957" s="19"/>
      <c r="CS957" s="19"/>
      <c r="CT957" s="19"/>
      <c r="CU957" s="19"/>
      <c r="CV957" s="19"/>
    </row>
    <row r="958" spans="1:100">
      <c r="A958" s="19"/>
      <c r="B958" s="19"/>
      <c r="C958" s="19"/>
      <c r="D958" s="19"/>
      <c r="E958" s="19"/>
      <c r="F958" s="19"/>
      <c r="G958" s="19"/>
      <c r="H958" s="21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  <c r="BA958" s="19"/>
      <c r="BB958" s="19"/>
      <c r="BC958" s="19"/>
      <c r="BD958" s="19"/>
      <c r="BE958" s="19"/>
      <c r="BF958" s="19"/>
      <c r="BG958" s="19"/>
      <c r="BH958" s="19"/>
      <c r="BI958" s="19"/>
      <c r="BJ958" s="19"/>
      <c r="BK958" s="19"/>
      <c r="BL958" s="19"/>
      <c r="BM958" s="19"/>
      <c r="BN958" s="19"/>
      <c r="BO958" s="19"/>
      <c r="BP958" s="19"/>
      <c r="BQ958" s="19"/>
      <c r="BR958" s="19"/>
      <c r="BS958" s="19"/>
      <c r="BT958" s="19"/>
      <c r="BU958" s="19"/>
      <c r="BV958" s="19"/>
      <c r="BW958" s="19"/>
      <c r="BX958" s="19"/>
      <c r="BY958" s="19"/>
      <c r="BZ958" s="19"/>
      <c r="CA958" s="19"/>
      <c r="CB958" s="19"/>
      <c r="CC958" s="19"/>
      <c r="CD958" s="19"/>
      <c r="CE958" s="19"/>
      <c r="CF958" s="19"/>
      <c r="CG958" s="19"/>
      <c r="CH958" s="19"/>
      <c r="CI958" s="19"/>
      <c r="CJ958" s="19"/>
      <c r="CK958" s="19"/>
      <c r="CL958" s="19"/>
      <c r="CM958" s="19"/>
      <c r="CN958" s="19"/>
      <c r="CO958" s="19"/>
      <c r="CP958" s="19"/>
      <c r="CQ958" s="19"/>
      <c r="CR958" s="19"/>
      <c r="CS958" s="19"/>
      <c r="CT958" s="19"/>
      <c r="CU958" s="19"/>
      <c r="CV958" s="19"/>
    </row>
    <row r="959" spans="1:100">
      <c r="A959" s="19"/>
      <c r="B959" s="19"/>
      <c r="C959" s="19"/>
      <c r="D959" s="19"/>
      <c r="E959" s="19"/>
      <c r="F959" s="19"/>
      <c r="G959" s="19"/>
      <c r="H959" s="21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19"/>
      <c r="BB959" s="19"/>
      <c r="BC959" s="19"/>
      <c r="BD959" s="19"/>
      <c r="BE959" s="19"/>
      <c r="BF959" s="19"/>
      <c r="BG959" s="19"/>
      <c r="BH959" s="19"/>
      <c r="BI959" s="19"/>
      <c r="BJ959" s="19"/>
      <c r="BK959" s="19"/>
      <c r="BL959" s="19"/>
      <c r="BM959" s="19"/>
      <c r="BN959" s="19"/>
      <c r="BO959" s="19"/>
      <c r="BP959" s="19"/>
      <c r="BQ959" s="19"/>
      <c r="BR959" s="19"/>
      <c r="BS959" s="19"/>
      <c r="BT959" s="19"/>
      <c r="BU959" s="19"/>
      <c r="BV959" s="19"/>
      <c r="BW959" s="19"/>
      <c r="BX959" s="19"/>
      <c r="BY959" s="19"/>
      <c r="BZ959" s="19"/>
      <c r="CA959" s="19"/>
      <c r="CB959" s="19"/>
      <c r="CC959" s="19"/>
      <c r="CD959" s="19"/>
      <c r="CE959" s="19"/>
      <c r="CF959" s="19"/>
      <c r="CG959" s="19"/>
      <c r="CH959" s="19"/>
      <c r="CI959" s="19"/>
      <c r="CJ959" s="19"/>
      <c r="CK959" s="19"/>
      <c r="CL959" s="19"/>
      <c r="CM959" s="19"/>
      <c r="CN959" s="19"/>
      <c r="CO959" s="19"/>
      <c r="CP959" s="19"/>
      <c r="CQ959" s="19"/>
      <c r="CR959" s="19"/>
      <c r="CS959" s="19"/>
      <c r="CT959" s="19"/>
      <c r="CU959" s="19"/>
      <c r="CV959" s="19"/>
    </row>
    <row r="960" spans="1:100">
      <c r="A960" s="19"/>
      <c r="B960" s="19"/>
      <c r="C960" s="19"/>
      <c r="D960" s="19"/>
      <c r="E960" s="19"/>
      <c r="F960" s="19"/>
      <c r="G960" s="19"/>
      <c r="H960" s="21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19"/>
      <c r="BB960" s="19"/>
      <c r="BC960" s="19"/>
      <c r="BD960" s="19"/>
      <c r="BE960" s="19"/>
      <c r="BF960" s="19"/>
      <c r="BG960" s="19"/>
      <c r="BH960" s="19"/>
      <c r="BI960" s="19"/>
      <c r="BJ960" s="19"/>
      <c r="BK960" s="19"/>
      <c r="BL960" s="19"/>
      <c r="BM960" s="19"/>
      <c r="BN960" s="19"/>
      <c r="BO960" s="19"/>
      <c r="BP960" s="19"/>
      <c r="BQ960" s="19"/>
      <c r="BR960" s="19"/>
      <c r="BS960" s="19"/>
      <c r="BT960" s="19"/>
      <c r="BU960" s="19"/>
      <c r="BV960" s="19"/>
      <c r="BW960" s="19"/>
      <c r="BX960" s="19"/>
      <c r="BY960" s="19"/>
      <c r="BZ960" s="19"/>
      <c r="CA960" s="19"/>
      <c r="CB960" s="19"/>
      <c r="CC960" s="19"/>
      <c r="CD960" s="19"/>
      <c r="CE960" s="19"/>
      <c r="CF960" s="19"/>
      <c r="CG960" s="19"/>
      <c r="CH960" s="19"/>
      <c r="CI960" s="19"/>
      <c r="CJ960" s="19"/>
      <c r="CK960" s="19"/>
      <c r="CL960" s="19"/>
      <c r="CM960" s="19"/>
      <c r="CN960" s="19"/>
      <c r="CO960" s="19"/>
      <c r="CP960" s="19"/>
      <c r="CQ960" s="19"/>
      <c r="CR960" s="19"/>
      <c r="CS960" s="19"/>
      <c r="CT960" s="19"/>
      <c r="CU960" s="19"/>
      <c r="CV960" s="19"/>
    </row>
    <row r="961" spans="1:100">
      <c r="A961" s="19"/>
      <c r="B961" s="19"/>
      <c r="C961" s="19"/>
      <c r="D961" s="19"/>
      <c r="E961" s="19"/>
      <c r="F961" s="19"/>
      <c r="G961" s="19"/>
      <c r="H961" s="21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  <c r="BA961" s="19"/>
      <c r="BB961" s="19"/>
      <c r="BC961" s="19"/>
      <c r="BD961" s="19"/>
      <c r="BE961" s="19"/>
      <c r="BF961" s="19"/>
      <c r="BG961" s="19"/>
      <c r="BH961" s="19"/>
      <c r="BI961" s="19"/>
      <c r="BJ961" s="19"/>
      <c r="BK961" s="19"/>
      <c r="BL961" s="19"/>
      <c r="BM961" s="19"/>
      <c r="BN961" s="19"/>
      <c r="BO961" s="19"/>
      <c r="BP961" s="19"/>
      <c r="BQ961" s="19"/>
      <c r="BR961" s="19"/>
      <c r="BS961" s="19"/>
      <c r="BT961" s="19"/>
      <c r="BU961" s="19"/>
      <c r="BV961" s="19"/>
      <c r="BW961" s="19"/>
      <c r="BX961" s="19"/>
      <c r="BY961" s="19"/>
      <c r="BZ961" s="19"/>
      <c r="CA961" s="19"/>
      <c r="CB961" s="19"/>
      <c r="CC961" s="19"/>
      <c r="CD961" s="19"/>
      <c r="CE961" s="19"/>
      <c r="CF961" s="19"/>
      <c r="CG961" s="19"/>
      <c r="CH961" s="19"/>
      <c r="CI961" s="19"/>
      <c r="CJ961" s="19"/>
      <c r="CK961" s="19"/>
      <c r="CL961" s="19"/>
      <c r="CM961" s="19"/>
      <c r="CN961" s="19"/>
      <c r="CO961" s="19"/>
      <c r="CP961" s="19"/>
      <c r="CQ961" s="19"/>
      <c r="CR961" s="19"/>
      <c r="CS961" s="19"/>
      <c r="CT961" s="19"/>
      <c r="CU961" s="19"/>
      <c r="CV961" s="19"/>
    </row>
    <row r="962" spans="1:100">
      <c r="A962" s="19"/>
      <c r="B962" s="19"/>
      <c r="C962" s="19"/>
      <c r="D962" s="19"/>
      <c r="E962" s="19"/>
      <c r="F962" s="19"/>
      <c r="G962" s="19"/>
      <c r="H962" s="21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19"/>
      <c r="BB962" s="19"/>
      <c r="BC962" s="19"/>
      <c r="BD962" s="19"/>
      <c r="BE962" s="19"/>
      <c r="BF962" s="19"/>
      <c r="BG962" s="19"/>
      <c r="BH962" s="19"/>
      <c r="BI962" s="19"/>
      <c r="BJ962" s="19"/>
      <c r="BK962" s="19"/>
      <c r="BL962" s="19"/>
      <c r="BM962" s="19"/>
      <c r="BN962" s="19"/>
      <c r="BO962" s="19"/>
      <c r="BP962" s="19"/>
      <c r="BQ962" s="19"/>
      <c r="BR962" s="19"/>
      <c r="BS962" s="19"/>
      <c r="BT962" s="19"/>
      <c r="BU962" s="19"/>
      <c r="BV962" s="19"/>
      <c r="BW962" s="19"/>
      <c r="BX962" s="19"/>
      <c r="BY962" s="19"/>
      <c r="BZ962" s="19"/>
      <c r="CA962" s="19"/>
      <c r="CB962" s="19"/>
      <c r="CC962" s="19"/>
      <c r="CD962" s="19"/>
      <c r="CE962" s="19"/>
      <c r="CF962" s="19"/>
      <c r="CG962" s="19"/>
      <c r="CH962" s="19"/>
      <c r="CI962" s="19"/>
      <c r="CJ962" s="19"/>
      <c r="CK962" s="19"/>
      <c r="CL962" s="19"/>
      <c r="CM962" s="19"/>
      <c r="CN962" s="19"/>
      <c r="CO962" s="19"/>
      <c r="CP962" s="19"/>
      <c r="CQ962" s="19"/>
      <c r="CR962" s="19"/>
      <c r="CS962" s="19"/>
      <c r="CT962" s="19"/>
      <c r="CU962" s="19"/>
      <c r="CV962" s="19"/>
    </row>
    <row r="963" spans="1:100">
      <c r="A963" s="19"/>
      <c r="B963" s="19"/>
      <c r="C963" s="19"/>
      <c r="D963" s="19"/>
      <c r="E963" s="19"/>
      <c r="F963" s="19"/>
      <c r="G963" s="19"/>
      <c r="H963" s="21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9"/>
      <c r="BB963" s="19"/>
      <c r="BC963" s="19"/>
      <c r="BD963" s="19"/>
      <c r="BE963" s="19"/>
      <c r="BF963" s="19"/>
      <c r="BG963" s="19"/>
      <c r="BH963" s="19"/>
      <c r="BI963" s="19"/>
      <c r="BJ963" s="19"/>
      <c r="BK963" s="19"/>
      <c r="BL963" s="19"/>
      <c r="BM963" s="19"/>
      <c r="BN963" s="19"/>
      <c r="BO963" s="19"/>
      <c r="BP963" s="19"/>
      <c r="BQ963" s="19"/>
      <c r="BR963" s="19"/>
      <c r="BS963" s="19"/>
      <c r="BT963" s="19"/>
      <c r="BU963" s="19"/>
      <c r="BV963" s="19"/>
      <c r="BW963" s="19"/>
      <c r="BX963" s="19"/>
      <c r="BY963" s="19"/>
      <c r="BZ963" s="19"/>
      <c r="CA963" s="19"/>
      <c r="CB963" s="19"/>
      <c r="CC963" s="19"/>
      <c r="CD963" s="19"/>
      <c r="CE963" s="19"/>
      <c r="CF963" s="19"/>
      <c r="CG963" s="19"/>
      <c r="CH963" s="19"/>
      <c r="CI963" s="19"/>
      <c r="CJ963" s="19"/>
      <c r="CK963" s="19"/>
      <c r="CL963" s="19"/>
      <c r="CM963" s="19"/>
      <c r="CN963" s="19"/>
      <c r="CO963" s="19"/>
      <c r="CP963" s="19"/>
      <c r="CQ963" s="19"/>
      <c r="CR963" s="19"/>
      <c r="CS963" s="19"/>
      <c r="CT963" s="19"/>
      <c r="CU963" s="19"/>
      <c r="CV963" s="19"/>
    </row>
    <row r="964" spans="1:100">
      <c r="A964" s="19"/>
      <c r="B964" s="19"/>
      <c r="C964" s="19"/>
      <c r="D964" s="19"/>
      <c r="E964" s="19"/>
      <c r="F964" s="19"/>
      <c r="G964" s="19"/>
      <c r="H964" s="21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  <c r="BA964" s="19"/>
      <c r="BB964" s="19"/>
      <c r="BC964" s="19"/>
      <c r="BD964" s="19"/>
      <c r="BE964" s="19"/>
      <c r="BF964" s="19"/>
      <c r="BG964" s="19"/>
      <c r="BH964" s="19"/>
      <c r="BI964" s="19"/>
      <c r="BJ964" s="19"/>
      <c r="BK964" s="19"/>
      <c r="BL964" s="19"/>
      <c r="BM964" s="19"/>
      <c r="BN964" s="19"/>
      <c r="BO964" s="19"/>
      <c r="BP964" s="19"/>
      <c r="BQ964" s="19"/>
      <c r="BR964" s="19"/>
      <c r="BS964" s="19"/>
      <c r="BT964" s="19"/>
      <c r="BU964" s="19"/>
      <c r="BV964" s="19"/>
      <c r="BW964" s="19"/>
      <c r="BX964" s="19"/>
      <c r="BY964" s="19"/>
      <c r="BZ964" s="19"/>
      <c r="CA964" s="19"/>
      <c r="CB964" s="19"/>
      <c r="CC964" s="19"/>
      <c r="CD964" s="19"/>
      <c r="CE964" s="19"/>
      <c r="CF964" s="19"/>
      <c r="CG964" s="19"/>
      <c r="CH964" s="19"/>
      <c r="CI964" s="19"/>
      <c r="CJ964" s="19"/>
      <c r="CK964" s="19"/>
      <c r="CL964" s="19"/>
      <c r="CM964" s="19"/>
      <c r="CN964" s="19"/>
      <c r="CO964" s="19"/>
      <c r="CP964" s="19"/>
      <c r="CQ964" s="19"/>
      <c r="CR964" s="19"/>
      <c r="CS964" s="19"/>
      <c r="CT964" s="19"/>
      <c r="CU964" s="19"/>
      <c r="CV964" s="19"/>
    </row>
    <row r="965" spans="1:100">
      <c r="A965" s="19"/>
      <c r="B965" s="19"/>
      <c r="C965" s="19"/>
      <c r="D965" s="19"/>
      <c r="E965" s="19"/>
      <c r="F965" s="19"/>
      <c r="G965" s="19"/>
      <c r="H965" s="21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  <c r="BA965" s="19"/>
      <c r="BB965" s="19"/>
      <c r="BC965" s="19"/>
      <c r="BD965" s="19"/>
      <c r="BE965" s="19"/>
      <c r="BF965" s="19"/>
      <c r="BG965" s="19"/>
      <c r="BH965" s="19"/>
      <c r="BI965" s="19"/>
      <c r="BJ965" s="19"/>
      <c r="BK965" s="19"/>
      <c r="BL965" s="19"/>
      <c r="BM965" s="19"/>
      <c r="BN965" s="19"/>
      <c r="BO965" s="19"/>
      <c r="BP965" s="19"/>
      <c r="BQ965" s="19"/>
      <c r="BR965" s="19"/>
      <c r="BS965" s="19"/>
      <c r="BT965" s="19"/>
      <c r="BU965" s="19"/>
      <c r="BV965" s="19"/>
      <c r="BW965" s="19"/>
      <c r="BX965" s="19"/>
      <c r="BY965" s="19"/>
      <c r="BZ965" s="19"/>
      <c r="CA965" s="19"/>
      <c r="CB965" s="19"/>
      <c r="CC965" s="19"/>
      <c r="CD965" s="19"/>
      <c r="CE965" s="19"/>
      <c r="CF965" s="19"/>
      <c r="CG965" s="19"/>
      <c r="CH965" s="19"/>
      <c r="CI965" s="19"/>
      <c r="CJ965" s="19"/>
      <c r="CK965" s="19"/>
      <c r="CL965" s="19"/>
      <c r="CM965" s="19"/>
      <c r="CN965" s="19"/>
      <c r="CO965" s="19"/>
      <c r="CP965" s="19"/>
      <c r="CQ965" s="19"/>
      <c r="CR965" s="19"/>
      <c r="CS965" s="19"/>
      <c r="CT965" s="19"/>
      <c r="CU965" s="19"/>
      <c r="CV965" s="19"/>
    </row>
    <row r="966" spans="1:100">
      <c r="A966" s="19"/>
      <c r="B966" s="19"/>
      <c r="C966" s="19"/>
      <c r="D966" s="19"/>
      <c r="E966" s="19"/>
      <c r="F966" s="19"/>
      <c r="G966" s="19"/>
      <c r="H966" s="21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  <c r="AZ966" s="19"/>
      <c r="BA966" s="19"/>
      <c r="BB966" s="19"/>
      <c r="BC966" s="19"/>
      <c r="BD966" s="19"/>
      <c r="BE966" s="19"/>
      <c r="BF966" s="19"/>
      <c r="BG966" s="19"/>
      <c r="BH966" s="19"/>
      <c r="BI966" s="19"/>
      <c r="BJ966" s="19"/>
      <c r="BK966" s="19"/>
      <c r="BL966" s="19"/>
      <c r="BM966" s="19"/>
      <c r="BN966" s="19"/>
      <c r="BO966" s="19"/>
      <c r="BP966" s="19"/>
      <c r="BQ966" s="19"/>
      <c r="BR966" s="19"/>
      <c r="BS966" s="19"/>
      <c r="BT966" s="19"/>
      <c r="BU966" s="19"/>
      <c r="BV966" s="19"/>
      <c r="BW966" s="19"/>
      <c r="BX966" s="19"/>
      <c r="BY966" s="19"/>
      <c r="BZ966" s="19"/>
      <c r="CA966" s="19"/>
      <c r="CB966" s="19"/>
      <c r="CC966" s="19"/>
      <c r="CD966" s="19"/>
      <c r="CE966" s="19"/>
      <c r="CF966" s="19"/>
      <c r="CG966" s="19"/>
      <c r="CH966" s="19"/>
      <c r="CI966" s="19"/>
      <c r="CJ966" s="19"/>
      <c r="CK966" s="19"/>
      <c r="CL966" s="19"/>
      <c r="CM966" s="19"/>
      <c r="CN966" s="19"/>
      <c r="CO966" s="19"/>
      <c r="CP966" s="19"/>
      <c r="CQ966" s="19"/>
      <c r="CR966" s="19"/>
      <c r="CS966" s="19"/>
      <c r="CT966" s="19"/>
      <c r="CU966" s="19"/>
      <c r="CV966" s="19"/>
    </row>
    <row r="967" spans="1:100">
      <c r="A967" s="19"/>
      <c r="B967" s="19"/>
      <c r="C967" s="19"/>
      <c r="D967" s="19"/>
      <c r="E967" s="19"/>
      <c r="F967" s="19"/>
      <c r="G967" s="19"/>
      <c r="H967" s="21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9"/>
      <c r="BB967" s="19"/>
      <c r="BC967" s="19"/>
      <c r="BD967" s="19"/>
      <c r="BE967" s="19"/>
      <c r="BF967" s="19"/>
      <c r="BG967" s="19"/>
      <c r="BH967" s="19"/>
      <c r="BI967" s="19"/>
      <c r="BJ967" s="19"/>
      <c r="BK967" s="19"/>
      <c r="BL967" s="19"/>
      <c r="BM967" s="19"/>
      <c r="BN967" s="19"/>
      <c r="BO967" s="19"/>
      <c r="BP967" s="19"/>
      <c r="BQ967" s="19"/>
      <c r="BR967" s="19"/>
      <c r="BS967" s="19"/>
      <c r="BT967" s="19"/>
      <c r="BU967" s="19"/>
      <c r="BV967" s="19"/>
      <c r="BW967" s="19"/>
      <c r="BX967" s="19"/>
      <c r="BY967" s="19"/>
      <c r="BZ967" s="19"/>
      <c r="CA967" s="19"/>
      <c r="CB967" s="19"/>
      <c r="CC967" s="19"/>
      <c r="CD967" s="19"/>
      <c r="CE967" s="19"/>
      <c r="CF967" s="19"/>
      <c r="CG967" s="19"/>
      <c r="CH967" s="19"/>
      <c r="CI967" s="19"/>
      <c r="CJ967" s="19"/>
      <c r="CK967" s="19"/>
      <c r="CL967" s="19"/>
      <c r="CM967" s="19"/>
      <c r="CN967" s="19"/>
      <c r="CO967" s="19"/>
      <c r="CP967" s="19"/>
      <c r="CQ967" s="19"/>
      <c r="CR967" s="19"/>
      <c r="CS967" s="19"/>
      <c r="CT967" s="19"/>
      <c r="CU967" s="19"/>
      <c r="CV967" s="19"/>
    </row>
    <row r="968" spans="1:100">
      <c r="A968" s="19"/>
      <c r="B968" s="19"/>
      <c r="C968" s="19"/>
      <c r="D968" s="19"/>
      <c r="E968" s="19"/>
      <c r="F968" s="19"/>
      <c r="G968" s="19"/>
      <c r="H968" s="21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9"/>
      <c r="BB968" s="19"/>
      <c r="BC968" s="19"/>
      <c r="BD968" s="19"/>
      <c r="BE968" s="19"/>
      <c r="BF968" s="19"/>
      <c r="BG968" s="19"/>
      <c r="BH968" s="19"/>
      <c r="BI968" s="19"/>
      <c r="BJ968" s="19"/>
      <c r="BK968" s="19"/>
      <c r="BL968" s="19"/>
      <c r="BM968" s="19"/>
      <c r="BN968" s="19"/>
      <c r="BO968" s="19"/>
      <c r="BP968" s="19"/>
      <c r="BQ968" s="19"/>
      <c r="BR968" s="19"/>
      <c r="BS968" s="19"/>
      <c r="BT968" s="19"/>
      <c r="BU968" s="19"/>
      <c r="BV968" s="19"/>
      <c r="BW968" s="19"/>
      <c r="BX968" s="19"/>
      <c r="BY968" s="19"/>
      <c r="BZ968" s="19"/>
      <c r="CA968" s="19"/>
      <c r="CB968" s="19"/>
      <c r="CC968" s="19"/>
      <c r="CD968" s="19"/>
      <c r="CE968" s="19"/>
      <c r="CF968" s="19"/>
      <c r="CG968" s="19"/>
      <c r="CH968" s="19"/>
      <c r="CI968" s="19"/>
      <c r="CJ968" s="19"/>
      <c r="CK968" s="19"/>
      <c r="CL968" s="19"/>
      <c r="CM968" s="19"/>
      <c r="CN968" s="19"/>
      <c r="CO968" s="19"/>
      <c r="CP968" s="19"/>
      <c r="CQ968" s="19"/>
      <c r="CR968" s="19"/>
      <c r="CS968" s="19"/>
      <c r="CT968" s="19"/>
      <c r="CU968" s="19"/>
      <c r="CV968" s="19"/>
    </row>
    <row r="969" spans="1:100">
      <c r="A969" s="19"/>
      <c r="B969" s="19"/>
      <c r="C969" s="19"/>
      <c r="D969" s="19"/>
      <c r="E969" s="19"/>
      <c r="F969" s="19"/>
      <c r="G969" s="19"/>
      <c r="H969" s="21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  <c r="BA969" s="19"/>
      <c r="BB969" s="19"/>
      <c r="BC969" s="19"/>
      <c r="BD969" s="19"/>
      <c r="BE969" s="19"/>
      <c r="BF969" s="19"/>
      <c r="BG969" s="19"/>
      <c r="BH969" s="19"/>
      <c r="BI969" s="19"/>
      <c r="BJ969" s="19"/>
      <c r="BK969" s="19"/>
      <c r="BL969" s="19"/>
      <c r="BM969" s="19"/>
      <c r="BN969" s="19"/>
      <c r="BO969" s="19"/>
      <c r="BP969" s="19"/>
      <c r="BQ969" s="19"/>
      <c r="BR969" s="19"/>
      <c r="BS969" s="19"/>
      <c r="BT969" s="19"/>
      <c r="BU969" s="19"/>
      <c r="BV969" s="19"/>
      <c r="BW969" s="19"/>
      <c r="BX969" s="19"/>
      <c r="BY969" s="19"/>
      <c r="BZ969" s="19"/>
      <c r="CA969" s="19"/>
      <c r="CB969" s="19"/>
      <c r="CC969" s="19"/>
      <c r="CD969" s="19"/>
      <c r="CE969" s="19"/>
      <c r="CF969" s="19"/>
      <c r="CG969" s="19"/>
      <c r="CH969" s="19"/>
      <c r="CI969" s="19"/>
      <c r="CJ969" s="19"/>
      <c r="CK969" s="19"/>
      <c r="CL969" s="19"/>
      <c r="CM969" s="19"/>
      <c r="CN969" s="19"/>
      <c r="CO969" s="19"/>
      <c r="CP969" s="19"/>
      <c r="CQ969" s="19"/>
      <c r="CR969" s="19"/>
      <c r="CS969" s="19"/>
      <c r="CT969" s="19"/>
      <c r="CU969" s="19"/>
      <c r="CV969" s="19"/>
    </row>
    <row r="970" spans="1:100">
      <c r="A970" s="19"/>
      <c r="B970" s="19"/>
      <c r="C970" s="19"/>
      <c r="D970" s="19"/>
      <c r="E970" s="19"/>
      <c r="F970" s="19"/>
      <c r="G970" s="19"/>
      <c r="H970" s="21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  <c r="BA970" s="19"/>
      <c r="BB970" s="19"/>
      <c r="BC970" s="19"/>
      <c r="BD970" s="19"/>
      <c r="BE970" s="19"/>
      <c r="BF970" s="19"/>
      <c r="BG970" s="19"/>
      <c r="BH970" s="19"/>
      <c r="BI970" s="19"/>
      <c r="BJ970" s="19"/>
      <c r="BK970" s="19"/>
      <c r="BL970" s="19"/>
      <c r="BM970" s="19"/>
      <c r="BN970" s="19"/>
      <c r="BO970" s="19"/>
      <c r="BP970" s="19"/>
      <c r="BQ970" s="19"/>
      <c r="BR970" s="19"/>
      <c r="BS970" s="19"/>
      <c r="BT970" s="19"/>
      <c r="BU970" s="19"/>
      <c r="BV970" s="19"/>
      <c r="BW970" s="19"/>
      <c r="BX970" s="19"/>
      <c r="BY970" s="19"/>
      <c r="BZ970" s="19"/>
      <c r="CA970" s="19"/>
      <c r="CB970" s="19"/>
      <c r="CC970" s="19"/>
      <c r="CD970" s="19"/>
      <c r="CE970" s="19"/>
      <c r="CF970" s="19"/>
      <c r="CG970" s="19"/>
      <c r="CH970" s="19"/>
      <c r="CI970" s="19"/>
      <c r="CJ970" s="19"/>
      <c r="CK970" s="19"/>
      <c r="CL970" s="19"/>
      <c r="CM970" s="19"/>
      <c r="CN970" s="19"/>
      <c r="CO970" s="19"/>
      <c r="CP970" s="19"/>
      <c r="CQ970" s="19"/>
      <c r="CR970" s="19"/>
      <c r="CS970" s="19"/>
      <c r="CT970" s="19"/>
      <c r="CU970" s="19"/>
      <c r="CV970" s="19"/>
    </row>
    <row r="971" spans="1:100">
      <c r="A971" s="19"/>
      <c r="B971" s="19"/>
      <c r="C971" s="19"/>
      <c r="D971" s="19"/>
      <c r="E971" s="19"/>
      <c r="F971" s="19"/>
      <c r="G971" s="19"/>
      <c r="H971" s="21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  <c r="BA971" s="19"/>
      <c r="BB971" s="19"/>
      <c r="BC971" s="19"/>
      <c r="BD971" s="19"/>
      <c r="BE971" s="19"/>
      <c r="BF971" s="19"/>
      <c r="BG971" s="19"/>
      <c r="BH971" s="19"/>
      <c r="BI971" s="19"/>
      <c r="BJ971" s="19"/>
      <c r="BK971" s="19"/>
      <c r="BL971" s="19"/>
      <c r="BM971" s="19"/>
      <c r="BN971" s="19"/>
      <c r="BO971" s="19"/>
      <c r="BP971" s="19"/>
      <c r="BQ971" s="19"/>
      <c r="BR971" s="19"/>
      <c r="BS971" s="19"/>
      <c r="BT971" s="19"/>
      <c r="BU971" s="19"/>
      <c r="BV971" s="19"/>
      <c r="BW971" s="19"/>
      <c r="BX971" s="19"/>
      <c r="BY971" s="19"/>
      <c r="BZ971" s="19"/>
      <c r="CA971" s="19"/>
      <c r="CB971" s="19"/>
      <c r="CC971" s="19"/>
      <c r="CD971" s="19"/>
      <c r="CE971" s="19"/>
      <c r="CF971" s="19"/>
      <c r="CG971" s="19"/>
      <c r="CH971" s="19"/>
      <c r="CI971" s="19"/>
      <c r="CJ971" s="19"/>
      <c r="CK971" s="19"/>
      <c r="CL971" s="19"/>
      <c r="CM971" s="19"/>
      <c r="CN971" s="19"/>
      <c r="CO971" s="19"/>
      <c r="CP971" s="19"/>
      <c r="CQ971" s="19"/>
      <c r="CR971" s="19"/>
      <c r="CS971" s="19"/>
      <c r="CT971" s="19"/>
      <c r="CU971" s="19"/>
      <c r="CV971" s="19"/>
    </row>
    <row r="972" spans="1:100">
      <c r="A972" s="19"/>
      <c r="B972" s="19"/>
      <c r="C972" s="19"/>
      <c r="D972" s="19"/>
      <c r="E972" s="19"/>
      <c r="F972" s="19"/>
      <c r="G972" s="19"/>
      <c r="H972" s="21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9"/>
      <c r="BB972" s="19"/>
      <c r="BC972" s="19"/>
      <c r="BD972" s="19"/>
      <c r="BE972" s="19"/>
      <c r="BF972" s="19"/>
      <c r="BG972" s="19"/>
      <c r="BH972" s="19"/>
      <c r="BI972" s="19"/>
      <c r="BJ972" s="19"/>
      <c r="BK972" s="19"/>
      <c r="BL972" s="19"/>
      <c r="BM972" s="19"/>
      <c r="BN972" s="19"/>
      <c r="BO972" s="19"/>
      <c r="BP972" s="19"/>
      <c r="BQ972" s="19"/>
      <c r="BR972" s="19"/>
      <c r="BS972" s="19"/>
      <c r="BT972" s="19"/>
      <c r="BU972" s="19"/>
      <c r="BV972" s="19"/>
      <c r="BW972" s="19"/>
      <c r="BX972" s="19"/>
      <c r="BY972" s="19"/>
      <c r="BZ972" s="19"/>
      <c r="CA972" s="19"/>
      <c r="CB972" s="19"/>
      <c r="CC972" s="19"/>
      <c r="CD972" s="19"/>
      <c r="CE972" s="19"/>
      <c r="CF972" s="19"/>
      <c r="CG972" s="19"/>
      <c r="CH972" s="19"/>
      <c r="CI972" s="19"/>
      <c r="CJ972" s="19"/>
      <c r="CK972" s="19"/>
      <c r="CL972" s="19"/>
      <c r="CM972" s="19"/>
      <c r="CN972" s="19"/>
      <c r="CO972" s="19"/>
      <c r="CP972" s="19"/>
      <c r="CQ972" s="19"/>
      <c r="CR972" s="19"/>
      <c r="CS972" s="19"/>
      <c r="CT972" s="19"/>
      <c r="CU972" s="19"/>
      <c r="CV972" s="19"/>
    </row>
    <row r="973" spans="1:100">
      <c r="A973" s="19"/>
      <c r="B973" s="19"/>
      <c r="C973" s="19"/>
      <c r="D973" s="19"/>
      <c r="E973" s="19"/>
      <c r="F973" s="19"/>
      <c r="G973" s="19"/>
      <c r="H973" s="21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9"/>
      <c r="BB973" s="19"/>
      <c r="BC973" s="19"/>
      <c r="BD973" s="19"/>
      <c r="BE973" s="19"/>
      <c r="BF973" s="19"/>
      <c r="BG973" s="19"/>
      <c r="BH973" s="19"/>
      <c r="BI973" s="19"/>
      <c r="BJ973" s="19"/>
      <c r="BK973" s="19"/>
      <c r="BL973" s="19"/>
      <c r="BM973" s="19"/>
      <c r="BN973" s="19"/>
      <c r="BO973" s="19"/>
      <c r="BP973" s="19"/>
      <c r="BQ973" s="19"/>
      <c r="BR973" s="19"/>
      <c r="BS973" s="19"/>
      <c r="BT973" s="19"/>
      <c r="BU973" s="19"/>
      <c r="BV973" s="19"/>
      <c r="BW973" s="19"/>
      <c r="BX973" s="19"/>
      <c r="BY973" s="19"/>
      <c r="BZ973" s="19"/>
      <c r="CA973" s="19"/>
      <c r="CB973" s="19"/>
      <c r="CC973" s="19"/>
      <c r="CD973" s="19"/>
      <c r="CE973" s="19"/>
      <c r="CF973" s="19"/>
      <c r="CG973" s="19"/>
      <c r="CH973" s="19"/>
      <c r="CI973" s="19"/>
      <c r="CJ973" s="19"/>
      <c r="CK973" s="19"/>
      <c r="CL973" s="19"/>
      <c r="CM973" s="19"/>
      <c r="CN973" s="19"/>
      <c r="CO973" s="19"/>
      <c r="CP973" s="19"/>
      <c r="CQ973" s="19"/>
      <c r="CR973" s="19"/>
      <c r="CS973" s="19"/>
      <c r="CT973" s="19"/>
      <c r="CU973" s="19"/>
      <c r="CV973" s="19"/>
    </row>
    <row r="974" spans="1:100">
      <c r="A974" s="19"/>
      <c r="B974" s="19"/>
      <c r="C974" s="19"/>
      <c r="D974" s="19"/>
      <c r="E974" s="19"/>
      <c r="F974" s="19"/>
      <c r="G974" s="19"/>
      <c r="H974" s="21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  <c r="AZ974" s="19"/>
      <c r="BA974" s="19"/>
      <c r="BB974" s="19"/>
      <c r="BC974" s="19"/>
      <c r="BD974" s="19"/>
      <c r="BE974" s="19"/>
      <c r="BF974" s="19"/>
      <c r="BG974" s="19"/>
      <c r="BH974" s="19"/>
      <c r="BI974" s="19"/>
      <c r="BJ974" s="19"/>
      <c r="BK974" s="19"/>
      <c r="BL974" s="19"/>
      <c r="BM974" s="19"/>
      <c r="BN974" s="19"/>
      <c r="BO974" s="19"/>
      <c r="BP974" s="19"/>
      <c r="BQ974" s="19"/>
      <c r="BR974" s="19"/>
      <c r="BS974" s="19"/>
      <c r="BT974" s="19"/>
      <c r="BU974" s="19"/>
      <c r="BV974" s="19"/>
      <c r="BW974" s="19"/>
      <c r="BX974" s="19"/>
      <c r="BY974" s="19"/>
      <c r="BZ974" s="19"/>
      <c r="CA974" s="19"/>
      <c r="CB974" s="19"/>
      <c r="CC974" s="19"/>
      <c r="CD974" s="19"/>
      <c r="CE974" s="19"/>
      <c r="CF974" s="19"/>
      <c r="CG974" s="19"/>
      <c r="CH974" s="19"/>
      <c r="CI974" s="19"/>
      <c r="CJ974" s="19"/>
      <c r="CK974" s="19"/>
      <c r="CL974" s="19"/>
      <c r="CM974" s="19"/>
      <c r="CN974" s="19"/>
      <c r="CO974" s="19"/>
      <c r="CP974" s="19"/>
      <c r="CQ974" s="19"/>
      <c r="CR974" s="19"/>
      <c r="CS974" s="19"/>
      <c r="CT974" s="19"/>
      <c r="CU974" s="19"/>
      <c r="CV974" s="19"/>
    </row>
    <row r="975" spans="1:100">
      <c r="A975" s="19"/>
      <c r="B975" s="19"/>
      <c r="C975" s="19"/>
      <c r="D975" s="19"/>
      <c r="E975" s="19"/>
      <c r="F975" s="19"/>
      <c r="G975" s="19"/>
      <c r="H975" s="21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  <c r="BA975" s="19"/>
      <c r="BB975" s="19"/>
      <c r="BC975" s="19"/>
      <c r="BD975" s="19"/>
      <c r="BE975" s="19"/>
      <c r="BF975" s="19"/>
      <c r="BG975" s="19"/>
      <c r="BH975" s="19"/>
      <c r="BI975" s="19"/>
      <c r="BJ975" s="19"/>
      <c r="BK975" s="19"/>
      <c r="BL975" s="19"/>
      <c r="BM975" s="19"/>
      <c r="BN975" s="19"/>
      <c r="BO975" s="19"/>
      <c r="BP975" s="19"/>
      <c r="BQ975" s="19"/>
      <c r="BR975" s="19"/>
      <c r="BS975" s="19"/>
      <c r="BT975" s="19"/>
      <c r="BU975" s="19"/>
      <c r="BV975" s="19"/>
      <c r="BW975" s="19"/>
      <c r="BX975" s="19"/>
      <c r="BY975" s="19"/>
      <c r="BZ975" s="19"/>
      <c r="CA975" s="19"/>
      <c r="CB975" s="19"/>
      <c r="CC975" s="19"/>
      <c r="CD975" s="19"/>
      <c r="CE975" s="19"/>
      <c r="CF975" s="19"/>
      <c r="CG975" s="19"/>
      <c r="CH975" s="19"/>
      <c r="CI975" s="19"/>
      <c r="CJ975" s="19"/>
      <c r="CK975" s="19"/>
      <c r="CL975" s="19"/>
      <c r="CM975" s="19"/>
      <c r="CN975" s="19"/>
      <c r="CO975" s="19"/>
      <c r="CP975" s="19"/>
      <c r="CQ975" s="19"/>
      <c r="CR975" s="19"/>
      <c r="CS975" s="19"/>
      <c r="CT975" s="19"/>
      <c r="CU975" s="19"/>
      <c r="CV975" s="19"/>
    </row>
    <row r="976" spans="1:100">
      <c r="A976" s="19"/>
      <c r="B976" s="19"/>
      <c r="C976" s="19"/>
      <c r="D976" s="19"/>
      <c r="E976" s="19"/>
      <c r="F976" s="19"/>
      <c r="G976" s="19"/>
      <c r="H976" s="21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  <c r="BA976" s="19"/>
      <c r="BB976" s="19"/>
      <c r="BC976" s="19"/>
      <c r="BD976" s="19"/>
      <c r="BE976" s="19"/>
      <c r="BF976" s="19"/>
      <c r="BG976" s="19"/>
      <c r="BH976" s="19"/>
      <c r="BI976" s="19"/>
      <c r="BJ976" s="19"/>
      <c r="BK976" s="19"/>
      <c r="BL976" s="19"/>
      <c r="BM976" s="19"/>
      <c r="BN976" s="19"/>
      <c r="BO976" s="19"/>
      <c r="BP976" s="19"/>
      <c r="BQ976" s="19"/>
      <c r="BR976" s="19"/>
      <c r="BS976" s="19"/>
      <c r="BT976" s="19"/>
      <c r="BU976" s="19"/>
      <c r="BV976" s="19"/>
      <c r="BW976" s="19"/>
      <c r="BX976" s="19"/>
      <c r="BY976" s="19"/>
      <c r="BZ976" s="19"/>
      <c r="CA976" s="19"/>
      <c r="CB976" s="19"/>
      <c r="CC976" s="19"/>
      <c r="CD976" s="19"/>
      <c r="CE976" s="19"/>
      <c r="CF976" s="19"/>
      <c r="CG976" s="19"/>
      <c r="CH976" s="19"/>
      <c r="CI976" s="19"/>
      <c r="CJ976" s="19"/>
      <c r="CK976" s="19"/>
      <c r="CL976" s="19"/>
      <c r="CM976" s="19"/>
      <c r="CN976" s="19"/>
      <c r="CO976" s="19"/>
      <c r="CP976" s="19"/>
      <c r="CQ976" s="19"/>
      <c r="CR976" s="19"/>
      <c r="CS976" s="19"/>
      <c r="CT976" s="19"/>
      <c r="CU976" s="19"/>
      <c r="CV976" s="19"/>
    </row>
    <row r="977" spans="1:100">
      <c r="A977" s="19"/>
      <c r="B977" s="19"/>
      <c r="C977" s="19"/>
      <c r="D977" s="19"/>
      <c r="E977" s="19"/>
      <c r="F977" s="19"/>
      <c r="G977" s="19"/>
      <c r="H977" s="21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9"/>
      <c r="BB977" s="19"/>
      <c r="BC977" s="19"/>
      <c r="BD977" s="19"/>
      <c r="BE977" s="19"/>
      <c r="BF977" s="19"/>
      <c r="BG977" s="19"/>
      <c r="BH977" s="19"/>
      <c r="BI977" s="19"/>
      <c r="BJ977" s="19"/>
      <c r="BK977" s="19"/>
      <c r="BL977" s="19"/>
      <c r="BM977" s="19"/>
      <c r="BN977" s="19"/>
      <c r="BO977" s="19"/>
      <c r="BP977" s="19"/>
      <c r="BQ977" s="19"/>
      <c r="BR977" s="19"/>
      <c r="BS977" s="19"/>
      <c r="BT977" s="19"/>
      <c r="BU977" s="19"/>
      <c r="BV977" s="19"/>
      <c r="BW977" s="19"/>
      <c r="BX977" s="19"/>
      <c r="BY977" s="19"/>
      <c r="BZ977" s="19"/>
      <c r="CA977" s="19"/>
      <c r="CB977" s="19"/>
      <c r="CC977" s="19"/>
      <c r="CD977" s="19"/>
      <c r="CE977" s="19"/>
      <c r="CF977" s="19"/>
      <c r="CG977" s="19"/>
      <c r="CH977" s="19"/>
      <c r="CI977" s="19"/>
      <c r="CJ977" s="19"/>
      <c r="CK977" s="19"/>
      <c r="CL977" s="19"/>
      <c r="CM977" s="19"/>
      <c r="CN977" s="19"/>
      <c r="CO977" s="19"/>
      <c r="CP977" s="19"/>
      <c r="CQ977" s="19"/>
      <c r="CR977" s="19"/>
      <c r="CS977" s="19"/>
      <c r="CT977" s="19"/>
      <c r="CU977" s="19"/>
      <c r="CV977" s="19"/>
    </row>
    <row r="978" spans="1:100">
      <c r="A978" s="19"/>
      <c r="B978" s="19"/>
      <c r="C978" s="19"/>
      <c r="D978" s="19"/>
      <c r="E978" s="19"/>
      <c r="F978" s="19"/>
      <c r="G978" s="19"/>
      <c r="H978" s="21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  <c r="BA978" s="19"/>
      <c r="BB978" s="19"/>
      <c r="BC978" s="19"/>
      <c r="BD978" s="19"/>
      <c r="BE978" s="19"/>
      <c r="BF978" s="19"/>
      <c r="BG978" s="19"/>
      <c r="BH978" s="19"/>
      <c r="BI978" s="19"/>
      <c r="BJ978" s="19"/>
      <c r="BK978" s="19"/>
      <c r="BL978" s="19"/>
      <c r="BM978" s="19"/>
      <c r="BN978" s="19"/>
      <c r="BO978" s="19"/>
      <c r="BP978" s="19"/>
      <c r="BQ978" s="19"/>
      <c r="BR978" s="19"/>
      <c r="BS978" s="19"/>
      <c r="BT978" s="19"/>
      <c r="BU978" s="19"/>
      <c r="BV978" s="19"/>
      <c r="BW978" s="19"/>
      <c r="BX978" s="19"/>
      <c r="BY978" s="19"/>
      <c r="BZ978" s="19"/>
      <c r="CA978" s="19"/>
      <c r="CB978" s="19"/>
      <c r="CC978" s="19"/>
      <c r="CD978" s="19"/>
      <c r="CE978" s="19"/>
      <c r="CF978" s="19"/>
      <c r="CG978" s="19"/>
      <c r="CH978" s="19"/>
      <c r="CI978" s="19"/>
      <c r="CJ978" s="19"/>
      <c r="CK978" s="19"/>
      <c r="CL978" s="19"/>
      <c r="CM978" s="19"/>
      <c r="CN978" s="19"/>
      <c r="CO978" s="19"/>
      <c r="CP978" s="19"/>
      <c r="CQ978" s="19"/>
      <c r="CR978" s="19"/>
      <c r="CS978" s="19"/>
      <c r="CT978" s="19"/>
      <c r="CU978" s="19"/>
      <c r="CV978" s="19"/>
    </row>
    <row r="979" spans="1:100">
      <c r="A979" s="19"/>
      <c r="B979" s="19"/>
      <c r="C979" s="19"/>
      <c r="D979" s="19"/>
      <c r="E979" s="19"/>
      <c r="F979" s="19"/>
      <c r="G979" s="19"/>
      <c r="H979" s="21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  <c r="BA979" s="19"/>
      <c r="BB979" s="19"/>
      <c r="BC979" s="19"/>
      <c r="BD979" s="19"/>
      <c r="BE979" s="19"/>
      <c r="BF979" s="19"/>
      <c r="BG979" s="19"/>
      <c r="BH979" s="19"/>
      <c r="BI979" s="19"/>
      <c r="BJ979" s="19"/>
      <c r="BK979" s="19"/>
      <c r="BL979" s="19"/>
      <c r="BM979" s="19"/>
      <c r="BN979" s="19"/>
      <c r="BO979" s="19"/>
      <c r="BP979" s="19"/>
      <c r="BQ979" s="19"/>
      <c r="BR979" s="19"/>
      <c r="BS979" s="19"/>
      <c r="BT979" s="19"/>
      <c r="BU979" s="19"/>
      <c r="BV979" s="19"/>
      <c r="BW979" s="19"/>
      <c r="BX979" s="19"/>
      <c r="BY979" s="19"/>
      <c r="BZ979" s="19"/>
      <c r="CA979" s="19"/>
      <c r="CB979" s="19"/>
      <c r="CC979" s="19"/>
      <c r="CD979" s="19"/>
      <c r="CE979" s="19"/>
      <c r="CF979" s="19"/>
      <c r="CG979" s="19"/>
      <c r="CH979" s="19"/>
      <c r="CI979" s="19"/>
      <c r="CJ979" s="19"/>
      <c r="CK979" s="19"/>
      <c r="CL979" s="19"/>
      <c r="CM979" s="19"/>
      <c r="CN979" s="19"/>
      <c r="CO979" s="19"/>
      <c r="CP979" s="19"/>
      <c r="CQ979" s="19"/>
      <c r="CR979" s="19"/>
      <c r="CS979" s="19"/>
      <c r="CT979" s="19"/>
      <c r="CU979" s="19"/>
      <c r="CV979" s="19"/>
    </row>
    <row r="980" spans="1:100">
      <c r="A980" s="19"/>
      <c r="B980" s="19"/>
      <c r="C980" s="19"/>
      <c r="D980" s="19"/>
      <c r="E980" s="19"/>
      <c r="F980" s="19"/>
      <c r="G980" s="19"/>
      <c r="H980" s="21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  <c r="BA980" s="19"/>
      <c r="BB980" s="19"/>
      <c r="BC980" s="19"/>
      <c r="BD980" s="19"/>
      <c r="BE980" s="19"/>
      <c r="BF980" s="19"/>
      <c r="BG980" s="19"/>
      <c r="BH980" s="19"/>
      <c r="BI980" s="19"/>
      <c r="BJ980" s="19"/>
      <c r="BK980" s="19"/>
      <c r="BL980" s="19"/>
      <c r="BM980" s="19"/>
      <c r="BN980" s="19"/>
      <c r="BO980" s="19"/>
      <c r="BP980" s="19"/>
      <c r="BQ980" s="19"/>
      <c r="BR980" s="19"/>
      <c r="BS980" s="19"/>
      <c r="BT980" s="19"/>
      <c r="BU980" s="19"/>
      <c r="BV980" s="19"/>
      <c r="BW980" s="19"/>
      <c r="BX980" s="19"/>
      <c r="BY980" s="19"/>
      <c r="BZ980" s="19"/>
      <c r="CA980" s="19"/>
      <c r="CB980" s="19"/>
      <c r="CC980" s="19"/>
      <c r="CD980" s="19"/>
      <c r="CE980" s="19"/>
      <c r="CF980" s="19"/>
      <c r="CG980" s="19"/>
      <c r="CH980" s="19"/>
      <c r="CI980" s="19"/>
      <c r="CJ980" s="19"/>
      <c r="CK980" s="19"/>
      <c r="CL980" s="19"/>
      <c r="CM980" s="19"/>
      <c r="CN980" s="19"/>
      <c r="CO980" s="19"/>
      <c r="CP980" s="19"/>
      <c r="CQ980" s="19"/>
      <c r="CR980" s="19"/>
      <c r="CS980" s="19"/>
      <c r="CT980" s="19"/>
      <c r="CU980" s="19"/>
      <c r="CV980" s="19"/>
    </row>
    <row r="981" spans="1:100">
      <c r="A981" s="19"/>
      <c r="B981" s="19"/>
      <c r="C981" s="19"/>
      <c r="D981" s="19"/>
      <c r="E981" s="19"/>
      <c r="F981" s="19"/>
      <c r="G981" s="19"/>
      <c r="H981" s="21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  <c r="BA981" s="19"/>
      <c r="BB981" s="19"/>
      <c r="BC981" s="19"/>
      <c r="BD981" s="19"/>
      <c r="BE981" s="19"/>
      <c r="BF981" s="19"/>
      <c r="BG981" s="19"/>
      <c r="BH981" s="19"/>
      <c r="BI981" s="19"/>
      <c r="BJ981" s="19"/>
      <c r="BK981" s="19"/>
      <c r="BL981" s="19"/>
      <c r="BM981" s="19"/>
      <c r="BN981" s="19"/>
      <c r="BO981" s="19"/>
      <c r="BP981" s="19"/>
      <c r="BQ981" s="19"/>
      <c r="BR981" s="19"/>
      <c r="BS981" s="19"/>
      <c r="BT981" s="19"/>
      <c r="BU981" s="19"/>
      <c r="BV981" s="19"/>
      <c r="BW981" s="19"/>
      <c r="BX981" s="19"/>
      <c r="BY981" s="19"/>
      <c r="BZ981" s="19"/>
      <c r="CA981" s="19"/>
      <c r="CB981" s="19"/>
      <c r="CC981" s="19"/>
      <c r="CD981" s="19"/>
      <c r="CE981" s="19"/>
      <c r="CF981" s="19"/>
      <c r="CG981" s="19"/>
      <c r="CH981" s="19"/>
      <c r="CI981" s="19"/>
      <c r="CJ981" s="19"/>
      <c r="CK981" s="19"/>
      <c r="CL981" s="19"/>
      <c r="CM981" s="19"/>
      <c r="CN981" s="19"/>
      <c r="CO981" s="19"/>
      <c r="CP981" s="19"/>
      <c r="CQ981" s="19"/>
      <c r="CR981" s="19"/>
      <c r="CS981" s="19"/>
      <c r="CT981" s="19"/>
      <c r="CU981" s="19"/>
      <c r="CV981" s="19"/>
    </row>
    <row r="982" spans="1:100">
      <c r="A982" s="19"/>
      <c r="B982" s="19"/>
      <c r="C982" s="19"/>
      <c r="D982" s="19"/>
      <c r="E982" s="19"/>
      <c r="F982" s="19"/>
      <c r="G982" s="19"/>
      <c r="H982" s="21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19"/>
      <c r="BB982" s="19"/>
      <c r="BC982" s="19"/>
      <c r="BD982" s="19"/>
      <c r="BE982" s="19"/>
      <c r="BF982" s="19"/>
      <c r="BG982" s="19"/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R982" s="19"/>
      <c r="BS982" s="19"/>
      <c r="BT982" s="19"/>
      <c r="BU982" s="19"/>
      <c r="BV982" s="19"/>
      <c r="BW982" s="19"/>
      <c r="BX982" s="19"/>
      <c r="BY982" s="19"/>
      <c r="BZ982" s="19"/>
      <c r="CA982" s="19"/>
      <c r="CB982" s="19"/>
      <c r="CC982" s="19"/>
      <c r="CD982" s="19"/>
      <c r="CE982" s="19"/>
      <c r="CF982" s="19"/>
      <c r="CG982" s="19"/>
      <c r="CH982" s="19"/>
      <c r="CI982" s="19"/>
      <c r="CJ982" s="19"/>
      <c r="CK982" s="19"/>
      <c r="CL982" s="19"/>
      <c r="CM982" s="19"/>
      <c r="CN982" s="19"/>
      <c r="CO982" s="19"/>
      <c r="CP982" s="19"/>
      <c r="CQ982" s="19"/>
      <c r="CR982" s="19"/>
      <c r="CS982" s="19"/>
      <c r="CT982" s="19"/>
      <c r="CU982" s="19"/>
      <c r="CV982" s="19"/>
    </row>
    <row r="983" spans="1:100">
      <c r="A983" s="19"/>
      <c r="B983" s="19"/>
      <c r="C983" s="19"/>
      <c r="D983" s="19"/>
      <c r="E983" s="19"/>
      <c r="F983" s="19"/>
      <c r="G983" s="19"/>
      <c r="H983" s="21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9"/>
      <c r="BB983" s="19"/>
      <c r="BC983" s="19"/>
      <c r="BD983" s="19"/>
      <c r="BE983" s="19"/>
      <c r="BF983" s="19"/>
      <c r="BG983" s="19"/>
      <c r="BH983" s="19"/>
      <c r="BI983" s="19"/>
      <c r="BJ983" s="19"/>
      <c r="BK983" s="19"/>
      <c r="BL983" s="19"/>
      <c r="BM983" s="19"/>
      <c r="BN983" s="19"/>
      <c r="BO983" s="19"/>
      <c r="BP983" s="19"/>
      <c r="BQ983" s="19"/>
      <c r="BR983" s="19"/>
      <c r="BS983" s="19"/>
      <c r="BT983" s="19"/>
      <c r="BU983" s="19"/>
      <c r="BV983" s="19"/>
      <c r="BW983" s="19"/>
      <c r="BX983" s="19"/>
      <c r="BY983" s="19"/>
      <c r="BZ983" s="19"/>
      <c r="CA983" s="19"/>
      <c r="CB983" s="19"/>
      <c r="CC983" s="19"/>
      <c r="CD983" s="19"/>
      <c r="CE983" s="19"/>
      <c r="CF983" s="19"/>
      <c r="CG983" s="19"/>
      <c r="CH983" s="19"/>
      <c r="CI983" s="19"/>
      <c r="CJ983" s="19"/>
      <c r="CK983" s="19"/>
      <c r="CL983" s="19"/>
      <c r="CM983" s="19"/>
      <c r="CN983" s="19"/>
      <c r="CO983" s="19"/>
      <c r="CP983" s="19"/>
      <c r="CQ983" s="19"/>
      <c r="CR983" s="19"/>
      <c r="CS983" s="19"/>
      <c r="CT983" s="19"/>
      <c r="CU983" s="19"/>
      <c r="CV983" s="19"/>
    </row>
    <row r="984" spans="1:100">
      <c r="A984" s="19"/>
      <c r="B984" s="19"/>
      <c r="C984" s="19"/>
      <c r="D984" s="19"/>
      <c r="E984" s="19"/>
      <c r="F984" s="19"/>
      <c r="G984" s="19"/>
      <c r="H984" s="21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  <c r="BA984" s="19"/>
      <c r="BB984" s="19"/>
      <c r="BC984" s="19"/>
      <c r="BD984" s="19"/>
      <c r="BE984" s="19"/>
      <c r="BF984" s="19"/>
      <c r="BG984" s="19"/>
      <c r="BH984" s="19"/>
      <c r="BI984" s="19"/>
      <c r="BJ984" s="19"/>
      <c r="BK984" s="19"/>
      <c r="BL984" s="19"/>
      <c r="BM984" s="19"/>
      <c r="BN984" s="19"/>
      <c r="BO984" s="19"/>
      <c r="BP984" s="19"/>
      <c r="BQ984" s="19"/>
      <c r="BR984" s="19"/>
      <c r="BS984" s="19"/>
      <c r="BT984" s="19"/>
      <c r="BU984" s="19"/>
      <c r="BV984" s="19"/>
      <c r="BW984" s="19"/>
      <c r="BX984" s="19"/>
      <c r="BY984" s="19"/>
      <c r="BZ984" s="19"/>
      <c r="CA984" s="19"/>
      <c r="CB984" s="19"/>
      <c r="CC984" s="19"/>
      <c r="CD984" s="19"/>
      <c r="CE984" s="19"/>
      <c r="CF984" s="19"/>
      <c r="CG984" s="19"/>
      <c r="CH984" s="19"/>
      <c r="CI984" s="19"/>
      <c r="CJ984" s="19"/>
      <c r="CK984" s="19"/>
      <c r="CL984" s="19"/>
      <c r="CM984" s="19"/>
      <c r="CN984" s="19"/>
      <c r="CO984" s="19"/>
      <c r="CP984" s="19"/>
      <c r="CQ984" s="19"/>
      <c r="CR984" s="19"/>
      <c r="CS984" s="19"/>
      <c r="CT984" s="19"/>
      <c r="CU984" s="19"/>
      <c r="CV984" s="19"/>
    </row>
    <row r="985" spans="1:100">
      <c r="A985" s="19"/>
      <c r="B985" s="19"/>
      <c r="C985" s="19"/>
      <c r="D985" s="19"/>
      <c r="E985" s="19"/>
      <c r="F985" s="19"/>
      <c r="G985" s="19"/>
      <c r="H985" s="21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  <c r="BA985" s="19"/>
      <c r="BB985" s="19"/>
      <c r="BC985" s="19"/>
      <c r="BD985" s="19"/>
      <c r="BE985" s="19"/>
      <c r="BF985" s="19"/>
      <c r="BG985" s="19"/>
      <c r="BH985" s="19"/>
      <c r="BI985" s="19"/>
      <c r="BJ985" s="19"/>
      <c r="BK985" s="19"/>
      <c r="BL985" s="19"/>
      <c r="BM985" s="19"/>
      <c r="BN985" s="19"/>
      <c r="BO985" s="19"/>
      <c r="BP985" s="19"/>
      <c r="BQ985" s="19"/>
      <c r="BR985" s="19"/>
      <c r="BS985" s="19"/>
      <c r="BT985" s="19"/>
      <c r="BU985" s="19"/>
      <c r="BV985" s="19"/>
      <c r="BW985" s="19"/>
      <c r="BX985" s="19"/>
      <c r="BY985" s="19"/>
      <c r="BZ985" s="19"/>
      <c r="CA985" s="19"/>
      <c r="CB985" s="19"/>
      <c r="CC985" s="19"/>
      <c r="CD985" s="19"/>
      <c r="CE985" s="19"/>
      <c r="CF985" s="19"/>
      <c r="CG985" s="19"/>
      <c r="CH985" s="19"/>
      <c r="CI985" s="19"/>
      <c r="CJ985" s="19"/>
      <c r="CK985" s="19"/>
      <c r="CL985" s="19"/>
      <c r="CM985" s="19"/>
      <c r="CN985" s="19"/>
      <c r="CO985" s="19"/>
      <c r="CP985" s="19"/>
      <c r="CQ985" s="19"/>
      <c r="CR985" s="19"/>
      <c r="CS985" s="19"/>
      <c r="CT985" s="19"/>
      <c r="CU985" s="19"/>
      <c r="CV985" s="19"/>
    </row>
    <row r="986" spans="1:100">
      <c r="A986" s="19"/>
      <c r="B986" s="19"/>
      <c r="C986" s="19"/>
      <c r="D986" s="19"/>
      <c r="E986" s="19"/>
      <c r="F986" s="19"/>
      <c r="G986" s="19"/>
      <c r="H986" s="21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  <c r="AZ986" s="19"/>
      <c r="BA986" s="19"/>
      <c r="BB986" s="19"/>
      <c r="BC986" s="19"/>
      <c r="BD986" s="19"/>
      <c r="BE986" s="19"/>
      <c r="BF986" s="19"/>
      <c r="BG986" s="19"/>
      <c r="BH986" s="19"/>
      <c r="BI986" s="19"/>
      <c r="BJ986" s="19"/>
      <c r="BK986" s="19"/>
      <c r="BL986" s="19"/>
      <c r="BM986" s="19"/>
      <c r="BN986" s="19"/>
      <c r="BO986" s="19"/>
      <c r="BP986" s="19"/>
      <c r="BQ986" s="19"/>
      <c r="BR986" s="19"/>
      <c r="BS986" s="19"/>
      <c r="BT986" s="19"/>
      <c r="BU986" s="19"/>
      <c r="BV986" s="19"/>
      <c r="BW986" s="19"/>
      <c r="BX986" s="19"/>
      <c r="BY986" s="19"/>
      <c r="BZ986" s="19"/>
      <c r="CA986" s="19"/>
      <c r="CB986" s="19"/>
      <c r="CC986" s="19"/>
      <c r="CD986" s="19"/>
      <c r="CE986" s="19"/>
      <c r="CF986" s="19"/>
      <c r="CG986" s="19"/>
      <c r="CH986" s="19"/>
      <c r="CI986" s="19"/>
      <c r="CJ986" s="19"/>
      <c r="CK986" s="19"/>
      <c r="CL986" s="19"/>
      <c r="CM986" s="19"/>
      <c r="CN986" s="19"/>
      <c r="CO986" s="19"/>
      <c r="CP986" s="19"/>
      <c r="CQ986" s="19"/>
      <c r="CR986" s="19"/>
      <c r="CS986" s="19"/>
      <c r="CT986" s="19"/>
      <c r="CU986" s="19"/>
      <c r="CV986" s="19"/>
    </row>
    <row r="987" spans="1:100">
      <c r="A987" s="19"/>
      <c r="B987" s="19"/>
      <c r="C987" s="19"/>
      <c r="D987" s="19"/>
      <c r="E987" s="19"/>
      <c r="F987" s="19"/>
      <c r="G987" s="19"/>
      <c r="H987" s="21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9"/>
      <c r="BB987" s="19"/>
      <c r="BC987" s="19"/>
      <c r="BD987" s="19"/>
      <c r="BE987" s="19"/>
      <c r="BF987" s="19"/>
      <c r="BG987" s="19"/>
      <c r="BH987" s="19"/>
      <c r="BI987" s="19"/>
      <c r="BJ987" s="19"/>
      <c r="BK987" s="19"/>
      <c r="BL987" s="19"/>
      <c r="BM987" s="19"/>
      <c r="BN987" s="19"/>
      <c r="BO987" s="19"/>
      <c r="BP987" s="19"/>
      <c r="BQ987" s="19"/>
      <c r="BR987" s="19"/>
      <c r="BS987" s="19"/>
      <c r="BT987" s="19"/>
      <c r="BU987" s="19"/>
      <c r="BV987" s="19"/>
      <c r="BW987" s="19"/>
      <c r="BX987" s="19"/>
      <c r="BY987" s="19"/>
      <c r="BZ987" s="19"/>
      <c r="CA987" s="19"/>
      <c r="CB987" s="19"/>
      <c r="CC987" s="19"/>
      <c r="CD987" s="19"/>
      <c r="CE987" s="19"/>
      <c r="CF987" s="19"/>
      <c r="CG987" s="19"/>
      <c r="CH987" s="19"/>
      <c r="CI987" s="19"/>
      <c r="CJ987" s="19"/>
      <c r="CK987" s="19"/>
      <c r="CL987" s="19"/>
      <c r="CM987" s="19"/>
      <c r="CN987" s="19"/>
      <c r="CO987" s="19"/>
      <c r="CP987" s="19"/>
      <c r="CQ987" s="19"/>
      <c r="CR987" s="19"/>
      <c r="CS987" s="19"/>
      <c r="CT987" s="19"/>
      <c r="CU987" s="19"/>
      <c r="CV987" s="19"/>
    </row>
    <row r="988" spans="1:100">
      <c r="A988" s="19"/>
      <c r="B988" s="19"/>
      <c r="C988" s="19"/>
      <c r="D988" s="19"/>
      <c r="E988" s="19"/>
      <c r="F988" s="19"/>
      <c r="G988" s="19"/>
      <c r="H988" s="21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9"/>
      <c r="BB988" s="19"/>
      <c r="BC988" s="19"/>
      <c r="BD988" s="19"/>
      <c r="BE988" s="19"/>
      <c r="BF988" s="19"/>
      <c r="BG988" s="19"/>
      <c r="BH988" s="19"/>
      <c r="BI988" s="19"/>
      <c r="BJ988" s="19"/>
      <c r="BK988" s="19"/>
      <c r="BL988" s="19"/>
      <c r="BM988" s="19"/>
      <c r="BN988" s="19"/>
      <c r="BO988" s="19"/>
      <c r="BP988" s="19"/>
      <c r="BQ988" s="19"/>
      <c r="BR988" s="19"/>
      <c r="BS988" s="19"/>
      <c r="BT988" s="19"/>
      <c r="BU988" s="19"/>
      <c r="BV988" s="19"/>
      <c r="BW988" s="19"/>
      <c r="BX988" s="19"/>
      <c r="BY988" s="19"/>
      <c r="BZ988" s="19"/>
      <c r="CA988" s="19"/>
      <c r="CB988" s="19"/>
      <c r="CC988" s="19"/>
      <c r="CD988" s="19"/>
      <c r="CE988" s="19"/>
      <c r="CF988" s="19"/>
      <c r="CG988" s="19"/>
      <c r="CH988" s="19"/>
      <c r="CI988" s="19"/>
      <c r="CJ988" s="19"/>
      <c r="CK988" s="19"/>
      <c r="CL988" s="19"/>
      <c r="CM988" s="19"/>
      <c r="CN988" s="19"/>
      <c r="CO988" s="19"/>
      <c r="CP988" s="19"/>
      <c r="CQ988" s="19"/>
      <c r="CR988" s="19"/>
      <c r="CS988" s="19"/>
      <c r="CT988" s="19"/>
      <c r="CU988" s="19"/>
      <c r="CV988" s="19"/>
    </row>
    <row r="989" spans="1:100">
      <c r="A989" s="19"/>
      <c r="B989" s="19"/>
      <c r="C989" s="19"/>
      <c r="D989" s="19"/>
      <c r="E989" s="19"/>
      <c r="F989" s="19"/>
      <c r="G989" s="19"/>
      <c r="H989" s="21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  <c r="BA989" s="19"/>
      <c r="BB989" s="19"/>
      <c r="BC989" s="19"/>
      <c r="BD989" s="19"/>
      <c r="BE989" s="19"/>
      <c r="BF989" s="19"/>
      <c r="BG989" s="19"/>
      <c r="BH989" s="19"/>
      <c r="BI989" s="19"/>
      <c r="BJ989" s="19"/>
      <c r="BK989" s="19"/>
      <c r="BL989" s="19"/>
      <c r="BM989" s="19"/>
      <c r="BN989" s="19"/>
      <c r="BO989" s="19"/>
      <c r="BP989" s="19"/>
      <c r="BQ989" s="19"/>
      <c r="BR989" s="19"/>
      <c r="BS989" s="19"/>
      <c r="BT989" s="19"/>
      <c r="BU989" s="19"/>
      <c r="BV989" s="19"/>
      <c r="BW989" s="19"/>
      <c r="BX989" s="19"/>
      <c r="BY989" s="19"/>
      <c r="BZ989" s="19"/>
      <c r="CA989" s="19"/>
      <c r="CB989" s="19"/>
      <c r="CC989" s="19"/>
      <c r="CD989" s="19"/>
      <c r="CE989" s="19"/>
      <c r="CF989" s="19"/>
      <c r="CG989" s="19"/>
      <c r="CH989" s="19"/>
      <c r="CI989" s="19"/>
      <c r="CJ989" s="19"/>
      <c r="CK989" s="19"/>
      <c r="CL989" s="19"/>
      <c r="CM989" s="19"/>
      <c r="CN989" s="19"/>
      <c r="CO989" s="19"/>
      <c r="CP989" s="19"/>
      <c r="CQ989" s="19"/>
      <c r="CR989" s="19"/>
      <c r="CS989" s="19"/>
      <c r="CT989" s="19"/>
      <c r="CU989" s="19"/>
      <c r="CV989" s="19"/>
    </row>
    <row r="990" spans="1:100">
      <c r="A990" s="19"/>
      <c r="B990" s="19"/>
      <c r="C990" s="19"/>
      <c r="D990" s="19"/>
      <c r="E990" s="19"/>
      <c r="F990" s="19"/>
      <c r="G990" s="19"/>
      <c r="H990" s="21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  <c r="AZ990" s="19"/>
      <c r="BA990" s="19"/>
      <c r="BB990" s="19"/>
      <c r="BC990" s="19"/>
      <c r="BD990" s="19"/>
      <c r="BE990" s="19"/>
      <c r="BF990" s="19"/>
      <c r="BG990" s="19"/>
      <c r="BH990" s="19"/>
      <c r="BI990" s="19"/>
      <c r="BJ990" s="19"/>
      <c r="BK990" s="19"/>
      <c r="BL990" s="19"/>
      <c r="BM990" s="19"/>
      <c r="BN990" s="19"/>
      <c r="BO990" s="19"/>
      <c r="BP990" s="19"/>
      <c r="BQ990" s="19"/>
      <c r="BR990" s="19"/>
      <c r="BS990" s="19"/>
      <c r="BT990" s="19"/>
      <c r="BU990" s="19"/>
      <c r="BV990" s="19"/>
      <c r="BW990" s="19"/>
      <c r="BX990" s="19"/>
      <c r="BY990" s="19"/>
      <c r="BZ990" s="19"/>
      <c r="CA990" s="19"/>
      <c r="CB990" s="19"/>
      <c r="CC990" s="19"/>
      <c r="CD990" s="19"/>
      <c r="CE990" s="19"/>
      <c r="CF990" s="19"/>
      <c r="CG990" s="19"/>
      <c r="CH990" s="19"/>
      <c r="CI990" s="19"/>
      <c r="CJ990" s="19"/>
      <c r="CK990" s="19"/>
      <c r="CL990" s="19"/>
      <c r="CM990" s="19"/>
      <c r="CN990" s="19"/>
      <c r="CO990" s="19"/>
      <c r="CP990" s="19"/>
      <c r="CQ990" s="19"/>
      <c r="CR990" s="19"/>
      <c r="CS990" s="19"/>
      <c r="CT990" s="19"/>
      <c r="CU990" s="19"/>
      <c r="CV990" s="19"/>
    </row>
    <row r="991" spans="1:100">
      <c r="A991" s="19"/>
      <c r="B991" s="19"/>
      <c r="C991" s="19"/>
      <c r="D991" s="19"/>
      <c r="E991" s="19"/>
      <c r="F991" s="19"/>
      <c r="G991" s="19"/>
      <c r="H991" s="21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  <c r="BA991" s="19"/>
      <c r="BB991" s="19"/>
      <c r="BC991" s="19"/>
      <c r="BD991" s="19"/>
      <c r="BE991" s="19"/>
      <c r="BF991" s="19"/>
      <c r="BG991" s="19"/>
      <c r="BH991" s="19"/>
      <c r="BI991" s="19"/>
      <c r="BJ991" s="19"/>
      <c r="BK991" s="19"/>
      <c r="BL991" s="19"/>
      <c r="BM991" s="19"/>
      <c r="BN991" s="19"/>
      <c r="BO991" s="19"/>
      <c r="BP991" s="19"/>
      <c r="BQ991" s="19"/>
      <c r="BR991" s="19"/>
      <c r="BS991" s="19"/>
      <c r="BT991" s="19"/>
      <c r="BU991" s="19"/>
      <c r="BV991" s="19"/>
      <c r="BW991" s="19"/>
      <c r="BX991" s="19"/>
      <c r="BY991" s="19"/>
      <c r="BZ991" s="19"/>
      <c r="CA991" s="19"/>
      <c r="CB991" s="19"/>
      <c r="CC991" s="19"/>
      <c r="CD991" s="19"/>
      <c r="CE991" s="19"/>
      <c r="CF991" s="19"/>
      <c r="CG991" s="19"/>
      <c r="CH991" s="19"/>
      <c r="CI991" s="19"/>
      <c r="CJ991" s="19"/>
      <c r="CK991" s="19"/>
      <c r="CL991" s="19"/>
      <c r="CM991" s="19"/>
      <c r="CN991" s="19"/>
      <c r="CO991" s="19"/>
      <c r="CP991" s="19"/>
      <c r="CQ991" s="19"/>
      <c r="CR991" s="19"/>
      <c r="CS991" s="19"/>
      <c r="CT991" s="19"/>
      <c r="CU991" s="19"/>
      <c r="CV991" s="19"/>
    </row>
    <row r="992" spans="1:100">
      <c r="A992" s="19"/>
      <c r="B992" s="19"/>
      <c r="C992" s="19"/>
      <c r="D992" s="19"/>
      <c r="E992" s="19"/>
      <c r="F992" s="19"/>
      <c r="G992" s="19"/>
      <c r="H992" s="21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9"/>
      <c r="BB992" s="19"/>
      <c r="BC992" s="19"/>
      <c r="BD992" s="19"/>
      <c r="BE992" s="19"/>
      <c r="BF992" s="19"/>
      <c r="BG992" s="19"/>
      <c r="BH992" s="19"/>
      <c r="BI992" s="19"/>
      <c r="BJ992" s="19"/>
      <c r="BK992" s="19"/>
      <c r="BL992" s="19"/>
      <c r="BM992" s="19"/>
      <c r="BN992" s="19"/>
      <c r="BO992" s="19"/>
      <c r="BP992" s="19"/>
      <c r="BQ992" s="19"/>
      <c r="BR992" s="19"/>
      <c r="BS992" s="19"/>
      <c r="BT992" s="19"/>
      <c r="BU992" s="19"/>
      <c r="BV992" s="19"/>
      <c r="BW992" s="19"/>
      <c r="BX992" s="19"/>
      <c r="BY992" s="19"/>
      <c r="BZ992" s="19"/>
      <c r="CA992" s="19"/>
      <c r="CB992" s="19"/>
      <c r="CC992" s="19"/>
      <c r="CD992" s="19"/>
      <c r="CE992" s="19"/>
      <c r="CF992" s="19"/>
      <c r="CG992" s="19"/>
      <c r="CH992" s="19"/>
      <c r="CI992" s="19"/>
      <c r="CJ992" s="19"/>
      <c r="CK992" s="19"/>
      <c r="CL992" s="19"/>
      <c r="CM992" s="19"/>
      <c r="CN992" s="19"/>
      <c r="CO992" s="19"/>
      <c r="CP992" s="19"/>
      <c r="CQ992" s="19"/>
      <c r="CR992" s="19"/>
      <c r="CS992" s="19"/>
      <c r="CT992" s="19"/>
      <c r="CU992" s="19"/>
      <c r="CV992" s="19"/>
    </row>
    <row r="993" spans="1:100">
      <c r="A993" s="19"/>
      <c r="B993" s="19"/>
      <c r="C993" s="19"/>
      <c r="D993" s="19"/>
      <c r="E993" s="19"/>
      <c r="F993" s="19"/>
      <c r="G993" s="19"/>
      <c r="H993" s="21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9"/>
      <c r="BB993" s="19"/>
      <c r="BC993" s="19"/>
      <c r="BD993" s="19"/>
      <c r="BE993" s="19"/>
      <c r="BF993" s="19"/>
      <c r="BG993" s="19"/>
      <c r="BH993" s="19"/>
      <c r="BI993" s="19"/>
      <c r="BJ993" s="19"/>
      <c r="BK993" s="19"/>
      <c r="BL993" s="19"/>
      <c r="BM993" s="19"/>
      <c r="BN993" s="19"/>
      <c r="BO993" s="19"/>
      <c r="BP993" s="19"/>
      <c r="BQ993" s="19"/>
      <c r="BR993" s="19"/>
      <c r="BS993" s="19"/>
      <c r="BT993" s="19"/>
      <c r="BU993" s="19"/>
      <c r="BV993" s="19"/>
      <c r="BW993" s="19"/>
      <c r="BX993" s="19"/>
      <c r="BY993" s="19"/>
      <c r="BZ993" s="19"/>
      <c r="CA993" s="19"/>
      <c r="CB993" s="19"/>
      <c r="CC993" s="19"/>
      <c r="CD993" s="19"/>
      <c r="CE993" s="19"/>
      <c r="CF993" s="19"/>
      <c r="CG993" s="19"/>
      <c r="CH993" s="19"/>
      <c r="CI993" s="19"/>
      <c r="CJ993" s="19"/>
      <c r="CK993" s="19"/>
      <c r="CL993" s="19"/>
      <c r="CM993" s="19"/>
      <c r="CN993" s="19"/>
      <c r="CO993" s="19"/>
      <c r="CP993" s="19"/>
      <c r="CQ993" s="19"/>
      <c r="CR993" s="19"/>
      <c r="CS993" s="19"/>
      <c r="CT993" s="19"/>
      <c r="CU993" s="19"/>
      <c r="CV993" s="19"/>
    </row>
    <row r="994" spans="1:100">
      <c r="A994" s="19"/>
      <c r="B994" s="19"/>
      <c r="C994" s="19"/>
      <c r="D994" s="19"/>
      <c r="E994" s="19"/>
      <c r="F994" s="19"/>
      <c r="G994" s="19"/>
      <c r="H994" s="21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  <c r="AZ994" s="19"/>
      <c r="BA994" s="19"/>
      <c r="BB994" s="19"/>
      <c r="BC994" s="19"/>
      <c r="BD994" s="19"/>
      <c r="BE994" s="19"/>
      <c r="BF994" s="19"/>
      <c r="BG994" s="19"/>
      <c r="BH994" s="19"/>
      <c r="BI994" s="19"/>
      <c r="BJ994" s="19"/>
      <c r="BK994" s="19"/>
      <c r="BL994" s="19"/>
      <c r="BM994" s="19"/>
      <c r="BN994" s="19"/>
      <c r="BO994" s="19"/>
      <c r="BP994" s="19"/>
      <c r="BQ994" s="19"/>
      <c r="BR994" s="19"/>
      <c r="BS994" s="19"/>
      <c r="BT994" s="19"/>
      <c r="BU994" s="19"/>
      <c r="BV994" s="19"/>
      <c r="BW994" s="19"/>
      <c r="BX994" s="19"/>
      <c r="BY994" s="19"/>
      <c r="BZ994" s="19"/>
      <c r="CA994" s="19"/>
      <c r="CB994" s="19"/>
      <c r="CC994" s="19"/>
      <c r="CD994" s="19"/>
      <c r="CE994" s="19"/>
      <c r="CF994" s="19"/>
      <c r="CG994" s="19"/>
      <c r="CH994" s="19"/>
      <c r="CI994" s="19"/>
      <c r="CJ994" s="19"/>
      <c r="CK994" s="19"/>
      <c r="CL994" s="19"/>
      <c r="CM994" s="19"/>
      <c r="CN994" s="19"/>
      <c r="CO994" s="19"/>
      <c r="CP994" s="19"/>
      <c r="CQ994" s="19"/>
      <c r="CR994" s="19"/>
      <c r="CS994" s="19"/>
      <c r="CT994" s="19"/>
      <c r="CU994" s="19"/>
      <c r="CV994" s="19"/>
    </row>
    <row r="995" spans="1:100">
      <c r="A995" s="19"/>
      <c r="B995" s="19"/>
      <c r="C995" s="19"/>
      <c r="D995" s="19"/>
      <c r="E995" s="19"/>
      <c r="F995" s="19"/>
      <c r="G995" s="19"/>
      <c r="H995" s="21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  <c r="BA995" s="19"/>
      <c r="BB995" s="19"/>
      <c r="BC995" s="19"/>
      <c r="BD995" s="19"/>
      <c r="BE995" s="19"/>
      <c r="BF995" s="19"/>
      <c r="BG995" s="19"/>
      <c r="BH995" s="19"/>
      <c r="BI995" s="19"/>
      <c r="BJ995" s="19"/>
      <c r="BK995" s="19"/>
      <c r="BL995" s="19"/>
      <c r="BM995" s="19"/>
      <c r="BN995" s="19"/>
      <c r="BO995" s="19"/>
      <c r="BP995" s="19"/>
      <c r="BQ995" s="19"/>
      <c r="BR995" s="19"/>
      <c r="BS995" s="19"/>
      <c r="BT995" s="19"/>
      <c r="BU995" s="19"/>
      <c r="BV995" s="19"/>
      <c r="BW995" s="19"/>
      <c r="BX995" s="19"/>
      <c r="BY995" s="19"/>
      <c r="BZ995" s="19"/>
      <c r="CA995" s="19"/>
      <c r="CB995" s="19"/>
      <c r="CC995" s="19"/>
      <c r="CD995" s="19"/>
      <c r="CE995" s="19"/>
      <c r="CF995" s="19"/>
      <c r="CG995" s="19"/>
      <c r="CH995" s="19"/>
      <c r="CI995" s="19"/>
      <c r="CJ995" s="19"/>
      <c r="CK995" s="19"/>
      <c r="CL995" s="19"/>
      <c r="CM995" s="19"/>
      <c r="CN995" s="19"/>
      <c r="CO995" s="19"/>
      <c r="CP995" s="19"/>
      <c r="CQ995" s="19"/>
      <c r="CR995" s="19"/>
      <c r="CS995" s="19"/>
      <c r="CT995" s="19"/>
      <c r="CU995" s="19"/>
      <c r="CV995" s="19"/>
    </row>
    <row r="996" spans="1:100">
      <c r="A996" s="19"/>
      <c r="B996" s="19"/>
      <c r="C996" s="19"/>
      <c r="D996" s="19"/>
      <c r="E996" s="19"/>
      <c r="F996" s="19"/>
      <c r="G996" s="19"/>
      <c r="H996" s="21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  <c r="BA996" s="19"/>
      <c r="BB996" s="19"/>
      <c r="BC996" s="19"/>
      <c r="BD996" s="19"/>
      <c r="BE996" s="19"/>
      <c r="BF996" s="19"/>
      <c r="BG996" s="19"/>
      <c r="BH996" s="19"/>
      <c r="BI996" s="19"/>
      <c r="BJ996" s="19"/>
      <c r="BK996" s="19"/>
      <c r="BL996" s="19"/>
      <c r="BM996" s="19"/>
      <c r="BN996" s="19"/>
      <c r="BO996" s="19"/>
      <c r="BP996" s="19"/>
      <c r="BQ996" s="19"/>
      <c r="BR996" s="19"/>
      <c r="BS996" s="19"/>
      <c r="BT996" s="19"/>
      <c r="BU996" s="19"/>
      <c r="BV996" s="19"/>
      <c r="BW996" s="19"/>
      <c r="BX996" s="19"/>
      <c r="BY996" s="19"/>
      <c r="BZ996" s="19"/>
      <c r="CA996" s="19"/>
      <c r="CB996" s="19"/>
      <c r="CC996" s="19"/>
      <c r="CD996" s="19"/>
      <c r="CE996" s="19"/>
      <c r="CF996" s="19"/>
      <c r="CG996" s="19"/>
      <c r="CH996" s="19"/>
      <c r="CI996" s="19"/>
      <c r="CJ996" s="19"/>
      <c r="CK996" s="19"/>
      <c r="CL996" s="19"/>
      <c r="CM996" s="19"/>
      <c r="CN996" s="19"/>
      <c r="CO996" s="19"/>
      <c r="CP996" s="19"/>
      <c r="CQ996" s="19"/>
      <c r="CR996" s="19"/>
      <c r="CS996" s="19"/>
      <c r="CT996" s="19"/>
      <c r="CU996" s="19"/>
      <c r="CV996" s="19"/>
    </row>
    <row r="997" spans="1:100">
      <c r="A997" s="19"/>
      <c r="B997" s="19"/>
      <c r="C997" s="19"/>
      <c r="D997" s="19"/>
      <c r="E997" s="19"/>
      <c r="F997" s="19"/>
      <c r="G997" s="19"/>
      <c r="H997" s="21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9"/>
      <c r="BB997" s="19"/>
      <c r="BC997" s="19"/>
      <c r="BD997" s="19"/>
      <c r="BE997" s="19"/>
      <c r="BF997" s="19"/>
      <c r="BG997" s="19"/>
      <c r="BH997" s="19"/>
      <c r="BI997" s="19"/>
      <c r="BJ997" s="19"/>
      <c r="BK997" s="19"/>
      <c r="BL997" s="19"/>
      <c r="BM997" s="19"/>
      <c r="BN997" s="19"/>
      <c r="BO997" s="19"/>
      <c r="BP997" s="19"/>
      <c r="BQ997" s="19"/>
      <c r="BR997" s="19"/>
      <c r="BS997" s="19"/>
      <c r="BT997" s="19"/>
      <c r="BU997" s="19"/>
      <c r="BV997" s="19"/>
      <c r="BW997" s="19"/>
      <c r="BX997" s="19"/>
      <c r="BY997" s="19"/>
      <c r="BZ997" s="19"/>
      <c r="CA997" s="19"/>
      <c r="CB997" s="19"/>
      <c r="CC997" s="19"/>
      <c r="CD997" s="19"/>
      <c r="CE997" s="19"/>
      <c r="CF997" s="19"/>
      <c r="CG997" s="19"/>
      <c r="CH997" s="19"/>
      <c r="CI997" s="19"/>
      <c r="CJ997" s="19"/>
      <c r="CK997" s="19"/>
      <c r="CL997" s="19"/>
      <c r="CM997" s="19"/>
      <c r="CN997" s="19"/>
      <c r="CO997" s="19"/>
      <c r="CP997" s="19"/>
      <c r="CQ997" s="19"/>
      <c r="CR997" s="19"/>
      <c r="CS997" s="19"/>
      <c r="CT997" s="19"/>
      <c r="CU997" s="19"/>
      <c r="CV997" s="19"/>
    </row>
    <row r="998" spans="1:100">
      <c r="A998" s="19"/>
      <c r="B998" s="19"/>
      <c r="C998" s="19"/>
      <c r="D998" s="19"/>
      <c r="E998" s="19"/>
      <c r="F998" s="19"/>
      <c r="G998" s="19"/>
      <c r="H998" s="21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  <c r="BA998" s="19"/>
      <c r="BB998" s="19"/>
      <c r="BC998" s="19"/>
      <c r="BD998" s="19"/>
      <c r="BE998" s="19"/>
      <c r="BF998" s="19"/>
      <c r="BG998" s="19"/>
      <c r="BH998" s="19"/>
      <c r="BI998" s="19"/>
      <c r="BJ998" s="19"/>
      <c r="BK998" s="19"/>
      <c r="BL998" s="19"/>
      <c r="BM998" s="19"/>
      <c r="BN998" s="19"/>
      <c r="BO998" s="19"/>
      <c r="BP998" s="19"/>
      <c r="BQ998" s="19"/>
      <c r="BR998" s="19"/>
      <c r="BS998" s="19"/>
      <c r="BT998" s="19"/>
      <c r="BU998" s="19"/>
      <c r="BV998" s="19"/>
      <c r="BW998" s="19"/>
      <c r="BX998" s="19"/>
      <c r="BY998" s="19"/>
      <c r="BZ998" s="19"/>
      <c r="CA998" s="19"/>
      <c r="CB998" s="19"/>
      <c r="CC998" s="19"/>
      <c r="CD998" s="19"/>
      <c r="CE998" s="19"/>
      <c r="CF998" s="19"/>
      <c r="CG998" s="19"/>
      <c r="CH998" s="19"/>
      <c r="CI998" s="19"/>
      <c r="CJ998" s="19"/>
      <c r="CK998" s="19"/>
      <c r="CL998" s="19"/>
      <c r="CM998" s="19"/>
      <c r="CN998" s="19"/>
      <c r="CO998" s="19"/>
      <c r="CP998" s="19"/>
      <c r="CQ998" s="19"/>
      <c r="CR998" s="19"/>
      <c r="CS998" s="19"/>
      <c r="CT998" s="19"/>
      <c r="CU998" s="19"/>
      <c r="CV998" s="19"/>
    </row>
    <row r="999" spans="1:100">
      <c r="A999" s="19"/>
      <c r="B999" s="19"/>
      <c r="C999" s="19"/>
      <c r="D999" s="19"/>
      <c r="E999" s="19"/>
      <c r="F999" s="19"/>
      <c r="G999" s="19"/>
      <c r="H999" s="21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  <c r="BA999" s="19"/>
      <c r="BB999" s="19"/>
      <c r="BC999" s="19"/>
      <c r="BD999" s="19"/>
      <c r="BE999" s="19"/>
      <c r="BF999" s="19"/>
      <c r="BG999" s="19"/>
      <c r="BH999" s="19"/>
      <c r="BI999" s="19"/>
      <c r="BJ999" s="19"/>
      <c r="BK999" s="19"/>
      <c r="BL999" s="19"/>
      <c r="BM999" s="19"/>
      <c r="BN999" s="19"/>
      <c r="BO999" s="19"/>
      <c r="BP999" s="19"/>
      <c r="BQ999" s="19"/>
      <c r="BR999" s="19"/>
      <c r="BS999" s="19"/>
      <c r="BT999" s="19"/>
      <c r="BU999" s="19"/>
      <c r="BV999" s="19"/>
      <c r="BW999" s="19"/>
      <c r="BX999" s="19"/>
      <c r="BY999" s="19"/>
      <c r="BZ999" s="19"/>
      <c r="CA999" s="19"/>
      <c r="CB999" s="19"/>
      <c r="CC999" s="19"/>
      <c r="CD999" s="19"/>
      <c r="CE999" s="19"/>
      <c r="CF999" s="19"/>
      <c r="CG999" s="19"/>
      <c r="CH999" s="19"/>
      <c r="CI999" s="19"/>
      <c r="CJ999" s="19"/>
      <c r="CK999" s="19"/>
      <c r="CL999" s="19"/>
      <c r="CM999" s="19"/>
      <c r="CN999" s="19"/>
      <c r="CO999" s="19"/>
      <c r="CP999" s="19"/>
      <c r="CQ999" s="19"/>
      <c r="CR999" s="19"/>
      <c r="CS999" s="19"/>
      <c r="CT999" s="19"/>
      <c r="CU999" s="19"/>
      <c r="CV999" s="19"/>
    </row>
    <row r="1000" spans="1:100">
      <c r="A1000" s="19"/>
      <c r="B1000" s="19"/>
      <c r="C1000" s="19"/>
      <c r="D1000" s="19"/>
      <c r="E1000" s="19"/>
      <c r="F1000" s="19"/>
      <c r="G1000" s="19"/>
      <c r="H1000" s="21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  <c r="BA1000" s="19"/>
      <c r="BB1000" s="19"/>
      <c r="BC1000" s="19"/>
      <c r="BD1000" s="19"/>
      <c r="BE1000" s="19"/>
      <c r="BF1000" s="19"/>
      <c r="BG1000" s="19"/>
      <c r="BH1000" s="19"/>
      <c r="BI1000" s="19"/>
      <c r="BJ1000" s="19"/>
      <c r="BK1000" s="19"/>
      <c r="BL1000" s="19"/>
      <c r="BM1000" s="19"/>
      <c r="BN1000" s="19"/>
      <c r="BO1000" s="19"/>
      <c r="BP1000" s="19"/>
      <c r="BQ1000" s="19"/>
      <c r="BR1000" s="19"/>
      <c r="BS1000" s="19"/>
      <c r="BT1000" s="19"/>
      <c r="BU1000" s="19"/>
      <c r="BV1000" s="19"/>
      <c r="BW1000" s="19"/>
      <c r="BX1000" s="19"/>
      <c r="BY1000" s="19"/>
      <c r="BZ1000" s="19"/>
      <c r="CA1000" s="19"/>
      <c r="CB1000" s="19"/>
      <c r="CC1000" s="19"/>
      <c r="CD1000" s="19"/>
      <c r="CE1000" s="19"/>
      <c r="CF1000" s="19"/>
      <c r="CG1000" s="19"/>
      <c r="CH1000" s="19"/>
      <c r="CI1000" s="19"/>
      <c r="CJ1000" s="19"/>
      <c r="CK1000" s="19"/>
      <c r="CL1000" s="19"/>
      <c r="CM1000" s="19"/>
      <c r="CN1000" s="19"/>
      <c r="CO1000" s="19"/>
      <c r="CP1000" s="19"/>
      <c r="CQ1000" s="19"/>
      <c r="CR1000" s="19"/>
      <c r="CS1000" s="19"/>
      <c r="CT1000" s="19"/>
      <c r="CU1000" s="19"/>
      <c r="CV1000" s="19"/>
    </row>
    <row r="1001" spans="1:100">
      <c r="A1001" s="19"/>
      <c r="B1001" s="19"/>
      <c r="C1001" s="19"/>
      <c r="D1001" s="19"/>
      <c r="E1001" s="19"/>
      <c r="F1001" s="19"/>
      <c r="G1001" s="19"/>
      <c r="H1001" s="21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  <c r="AT1001" s="19"/>
      <c r="AU1001" s="19"/>
      <c r="AV1001" s="19"/>
      <c r="AW1001" s="19"/>
      <c r="AX1001" s="19"/>
      <c r="AY1001" s="19"/>
      <c r="AZ1001" s="19"/>
      <c r="BA1001" s="19"/>
      <c r="BB1001" s="19"/>
      <c r="BC1001" s="19"/>
      <c r="BD1001" s="19"/>
      <c r="BE1001" s="19"/>
      <c r="BF1001" s="19"/>
      <c r="BG1001" s="19"/>
      <c r="BH1001" s="19"/>
      <c r="BI1001" s="19"/>
      <c r="BJ1001" s="19"/>
      <c r="BK1001" s="19"/>
      <c r="BL1001" s="19"/>
      <c r="BM1001" s="19"/>
      <c r="BN1001" s="19"/>
      <c r="BO1001" s="19"/>
      <c r="BP1001" s="19"/>
      <c r="BQ1001" s="19"/>
      <c r="BR1001" s="19"/>
      <c r="BS1001" s="19"/>
      <c r="BT1001" s="19"/>
      <c r="BU1001" s="19"/>
      <c r="BV1001" s="19"/>
      <c r="BW1001" s="19"/>
      <c r="BX1001" s="19"/>
      <c r="BY1001" s="19"/>
      <c r="BZ1001" s="19"/>
      <c r="CA1001" s="19"/>
      <c r="CB1001" s="19"/>
      <c r="CC1001" s="19"/>
      <c r="CD1001" s="19"/>
      <c r="CE1001" s="19"/>
      <c r="CF1001" s="19"/>
      <c r="CG1001" s="19"/>
      <c r="CH1001" s="19"/>
      <c r="CI1001" s="19"/>
      <c r="CJ1001" s="19"/>
      <c r="CK1001" s="19"/>
      <c r="CL1001" s="19"/>
      <c r="CM1001" s="19"/>
      <c r="CN1001" s="19"/>
      <c r="CO1001" s="19"/>
      <c r="CP1001" s="19"/>
      <c r="CQ1001" s="19"/>
      <c r="CR1001" s="19"/>
      <c r="CS1001" s="19"/>
      <c r="CT1001" s="19"/>
      <c r="CU1001" s="19"/>
      <c r="CV1001" s="19"/>
    </row>
    <row r="1002" spans="1:100">
      <c r="A1002" s="19"/>
      <c r="B1002" s="19"/>
      <c r="C1002" s="19"/>
      <c r="D1002" s="19"/>
      <c r="E1002" s="19"/>
      <c r="F1002" s="19"/>
      <c r="G1002" s="19"/>
      <c r="H1002" s="21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  <c r="AT1002" s="19"/>
      <c r="AU1002" s="19"/>
      <c r="AV1002" s="19"/>
      <c r="AW1002" s="19"/>
      <c r="AX1002" s="19"/>
      <c r="AY1002" s="19"/>
      <c r="AZ1002" s="19"/>
      <c r="BA1002" s="19"/>
      <c r="BB1002" s="19"/>
      <c r="BC1002" s="19"/>
      <c r="BD1002" s="19"/>
      <c r="BE1002" s="19"/>
      <c r="BF1002" s="19"/>
      <c r="BG1002" s="19"/>
      <c r="BH1002" s="19"/>
      <c r="BI1002" s="19"/>
      <c r="BJ1002" s="19"/>
      <c r="BK1002" s="19"/>
      <c r="BL1002" s="19"/>
      <c r="BM1002" s="19"/>
      <c r="BN1002" s="19"/>
      <c r="BO1002" s="19"/>
      <c r="BP1002" s="19"/>
      <c r="BQ1002" s="19"/>
      <c r="BR1002" s="19"/>
      <c r="BS1002" s="19"/>
      <c r="BT1002" s="19"/>
      <c r="BU1002" s="19"/>
      <c r="BV1002" s="19"/>
      <c r="BW1002" s="19"/>
      <c r="BX1002" s="19"/>
      <c r="BY1002" s="19"/>
      <c r="BZ1002" s="19"/>
      <c r="CA1002" s="19"/>
      <c r="CB1002" s="19"/>
      <c r="CC1002" s="19"/>
      <c r="CD1002" s="19"/>
      <c r="CE1002" s="19"/>
      <c r="CF1002" s="19"/>
      <c r="CG1002" s="19"/>
      <c r="CH1002" s="19"/>
      <c r="CI1002" s="19"/>
      <c r="CJ1002" s="19"/>
      <c r="CK1002" s="19"/>
      <c r="CL1002" s="19"/>
      <c r="CM1002" s="19"/>
      <c r="CN1002" s="19"/>
      <c r="CO1002" s="19"/>
      <c r="CP1002" s="19"/>
      <c r="CQ1002" s="19"/>
      <c r="CR1002" s="19"/>
      <c r="CS1002" s="19"/>
      <c r="CT1002" s="19"/>
      <c r="CU1002" s="19"/>
      <c r="CV1002" s="19"/>
    </row>
    <row r="1003" spans="1:100">
      <c r="A1003" s="19"/>
      <c r="B1003" s="19"/>
      <c r="C1003" s="19"/>
      <c r="D1003" s="19"/>
      <c r="E1003" s="19"/>
      <c r="F1003" s="19"/>
      <c r="G1003" s="19"/>
      <c r="H1003" s="21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  <c r="AT1003" s="19"/>
      <c r="AU1003" s="19"/>
      <c r="AV1003" s="19"/>
      <c r="AW1003" s="19"/>
      <c r="AX1003" s="19"/>
      <c r="AY1003" s="19"/>
      <c r="AZ1003" s="19"/>
      <c r="BA1003" s="19"/>
      <c r="BB1003" s="19"/>
      <c r="BC1003" s="19"/>
      <c r="BD1003" s="19"/>
      <c r="BE1003" s="19"/>
      <c r="BF1003" s="19"/>
      <c r="BG1003" s="19"/>
      <c r="BH1003" s="19"/>
      <c r="BI1003" s="19"/>
      <c r="BJ1003" s="19"/>
      <c r="BK1003" s="19"/>
      <c r="BL1003" s="19"/>
      <c r="BM1003" s="19"/>
      <c r="BN1003" s="19"/>
      <c r="BO1003" s="19"/>
      <c r="BP1003" s="19"/>
      <c r="BQ1003" s="19"/>
      <c r="BR1003" s="19"/>
      <c r="BS1003" s="19"/>
      <c r="BT1003" s="19"/>
      <c r="BU1003" s="19"/>
      <c r="BV1003" s="19"/>
      <c r="BW1003" s="19"/>
      <c r="BX1003" s="19"/>
      <c r="BY1003" s="19"/>
      <c r="BZ1003" s="19"/>
      <c r="CA1003" s="19"/>
      <c r="CB1003" s="19"/>
      <c r="CC1003" s="19"/>
      <c r="CD1003" s="19"/>
      <c r="CE1003" s="19"/>
      <c r="CF1003" s="19"/>
      <c r="CG1003" s="19"/>
      <c r="CH1003" s="19"/>
      <c r="CI1003" s="19"/>
      <c r="CJ1003" s="19"/>
      <c r="CK1003" s="19"/>
      <c r="CL1003" s="19"/>
      <c r="CM1003" s="19"/>
      <c r="CN1003" s="19"/>
      <c r="CO1003" s="19"/>
      <c r="CP1003" s="19"/>
      <c r="CQ1003" s="19"/>
      <c r="CR1003" s="19"/>
      <c r="CS1003" s="19"/>
      <c r="CT1003" s="19"/>
      <c r="CU1003" s="19"/>
      <c r="CV1003" s="19"/>
    </row>
    <row r="1004" spans="1:100">
      <c r="A1004" s="19"/>
      <c r="B1004" s="19"/>
      <c r="C1004" s="19"/>
      <c r="D1004" s="19"/>
      <c r="E1004" s="19"/>
      <c r="F1004" s="19"/>
      <c r="G1004" s="19"/>
      <c r="H1004" s="21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  <c r="AT1004" s="19"/>
      <c r="AU1004" s="19"/>
      <c r="AV1004" s="19"/>
      <c r="AW1004" s="19"/>
      <c r="AX1004" s="19"/>
      <c r="AY1004" s="19"/>
      <c r="AZ1004" s="19"/>
      <c r="BA1004" s="19"/>
      <c r="BB1004" s="19"/>
      <c r="BC1004" s="19"/>
      <c r="BD1004" s="19"/>
      <c r="BE1004" s="19"/>
      <c r="BF1004" s="19"/>
      <c r="BG1004" s="19"/>
      <c r="BH1004" s="19"/>
      <c r="BI1004" s="19"/>
      <c r="BJ1004" s="19"/>
      <c r="BK1004" s="19"/>
      <c r="BL1004" s="19"/>
      <c r="BM1004" s="19"/>
      <c r="BN1004" s="19"/>
      <c r="BO1004" s="19"/>
      <c r="BP1004" s="19"/>
      <c r="BQ1004" s="19"/>
      <c r="BR1004" s="19"/>
      <c r="BS1004" s="19"/>
      <c r="BT1004" s="19"/>
      <c r="BU1004" s="19"/>
      <c r="BV1004" s="19"/>
      <c r="BW1004" s="19"/>
      <c r="BX1004" s="19"/>
      <c r="BY1004" s="19"/>
      <c r="BZ1004" s="19"/>
      <c r="CA1004" s="19"/>
      <c r="CB1004" s="19"/>
      <c r="CC1004" s="19"/>
      <c r="CD1004" s="19"/>
      <c r="CE1004" s="19"/>
      <c r="CF1004" s="19"/>
      <c r="CG1004" s="19"/>
      <c r="CH1004" s="19"/>
      <c r="CI1004" s="19"/>
      <c r="CJ1004" s="19"/>
      <c r="CK1004" s="19"/>
      <c r="CL1004" s="19"/>
      <c r="CM1004" s="19"/>
      <c r="CN1004" s="19"/>
      <c r="CO1004" s="19"/>
      <c r="CP1004" s="19"/>
      <c r="CQ1004" s="19"/>
      <c r="CR1004" s="19"/>
      <c r="CS1004" s="19"/>
      <c r="CT1004" s="19"/>
      <c r="CU1004" s="19"/>
      <c r="CV1004" s="19"/>
    </row>
    <row r="1005" spans="1:100">
      <c r="A1005" s="19"/>
      <c r="B1005" s="19"/>
      <c r="C1005" s="19"/>
      <c r="D1005" s="19"/>
      <c r="E1005" s="19"/>
      <c r="F1005" s="19"/>
      <c r="G1005" s="19"/>
      <c r="H1005" s="21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  <c r="AT1005" s="19"/>
      <c r="AU1005" s="19"/>
      <c r="AV1005" s="19"/>
      <c r="AW1005" s="19"/>
      <c r="AX1005" s="19"/>
      <c r="AY1005" s="19"/>
      <c r="AZ1005" s="19"/>
      <c r="BA1005" s="19"/>
      <c r="BB1005" s="19"/>
      <c r="BC1005" s="19"/>
      <c r="BD1005" s="19"/>
      <c r="BE1005" s="19"/>
      <c r="BF1005" s="19"/>
      <c r="BG1005" s="19"/>
      <c r="BH1005" s="19"/>
      <c r="BI1005" s="19"/>
      <c r="BJ1005" s="19"/>
      <c r="BK1005" s="19"/>
      <c r="BL1005" s="19"/>
      <c r="BM1005" s="19"/>
      <c r="BN1005" s="19"/>
      <c r="BO1005" s="19"/>
      <c r="BP1005" s="19"/>
      <c r="BQ1005" s="19"/>
      <c r="BR1005" s="19"/>
      <c r="BS1005" s="19"/>
      <c r="BT1005" s="19"/>
      <c r="BU1005" s="19"/>
      <c r="BV1005" s="19"/>
      <c r="BW1005" s="19"/>
      <c r="BX1005" s="19"/>
      <c r="BY1005" s="19"/>
      <c r="BZ1005" s="19"/>
      <c r="CA1005" s="19"/>
      <c r="CB1005" s="19"/>
      <c r="CC1005" s="19"/>
      <c r="CD1005" s="19"/>
      <c r="CE1005" s="19"/>
      <c r="CF1005" s="19"/>
      <c r="CG1005" s="19"/>
      <c r="CH1005" s="19"/>
      <c r="CI1005" s="19"/>
      <c r="CJ1005" s="19"/>
      <c r="CK1005" s="19"/>
      <c r="CL1005" s="19"/>
      <c r="CM1005" s="19"/>
      <c r="CN1005" s="19"/>
      <c r="CO1005" s="19"/>
      <c r="CP1005" s="19"/>
      <c r="CQ1005" s="19"/>
      <c r="CR1005" s="19"/>
      <c r="CS1005" s="19"/>
      <c r="CT1005" s="19"/>
      <c r="CU1005" s="19"/>
      <c r="CV1005" s="19"/>
    </row>
    <row r="1006" spans="1:100">
      <c r="A1006" s="19"/>
      <c r="B1006" s="19"/>
      <c r="C1006" s="19"/>
      <c r="D1006" s="19"/>
      <c r="E1006" s="19"/>
      <c r="F1006" s="19"/>
      <c r="G1006" s="19"/>
      <c r="H1006" s="21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19"/>
      <c r="AN1006" s="19"/>
      <c r="AO1006" s="19"/>
      <c r="AP1006" s="19"/>
      <c r="AQ1006" s="19"/>
      <c r="AR1006" s="19"/>
      <c r="AS1006" s="19"/>
      <c r="AT1006" s="19"/>
      <c r="AU1006" s="19"/>
      <c r="AV1006" s="19"/>
      <c r="AW1006" s="19"/>
      <c r="AX1006" s="19"/>
      <c r="AY1006" s="19"/>
      <c r="AZ1006" s="19"/>
      <c r="BA1006" s="19"/>
      <c r="BB1006" s="19"/>
      <c r="BC1006" s="19"/>
      <c r="BD1006" s="19"/>
      <c r="BE1006" s="19"/>
      <c r="BF1006" s="19"/>
      <c r="BG1006" s="19"/>
      <c r="BH1006" s="19"/>
      <c r="BI1006" s="19"/>
      <c r="BJ1006" s="19"/>
      <c r="BK1006" s="19"/>
      <c r="BL1006" s="19"/>
      <c r="BM1006" s="19"/>
      <c r="BN1006" s="19"/>
      <c r="BO1006" s="19"/>
      <c r="BP1006" s="19"/>
      <c r="BQ1006" s="19"/>
      <c r="BR1006" s="19"/>
      <c r="BS1006" s="19"/>
      <c r="BT1006" s="19"/>
      <c r="BU1006" s="19"/>
      <c r="BV1006" s="19"/>
      <c r="BW1006" s="19"/>
      <c r="BX1006" s="19"/>
      <c r="BY1006" s="19"/>
      <c r="BZ1006" s="19"/>
      <c r="CA1006" s="19"/>
      <c r="CB1006" s="19"/>
      <c r="CC1006" s="19"/>
      <c r="CD1006" s="19"/>
      <c r="CE1006" s="19"/>
      <c r="CF1006" s="19"/>
      <c r="CG1006" s="19"/>
      <c r="CH1006" s="19"/>
      <c r="CI1006" s="19"/>
      <c r="CJ1006" s="19"/>
      <c r="CK1006" s="19"/>
      <c r="CL1006" s="19"/>
      <c r="CM1006" s="19"/>
      <c r="CN1006" s="19"/>
      <c r="CO1006" s="19"/>
      <c r="CP1006" s="19"/>
      <c r="CQ1006" s="19"/>
      <c r="CR1006" s="19"/>
      <c r="CS1006" s="19"/>
      <c r="CT1006" s="19"/>
      <c r="CU1006" s="19"/>
      <c r="CV1006" s="19"/>
    </row>
    <row r="1007" spans="1:100">
      <c r="A1007" s="19"/>
      <c r="B1007" s="19"/>
      <c r="C1007" s="19"/>
      <c r="D1007" s="19"/>
      <c r="E1007" s="19"/>
      <c r="F1007" s="19"/>
      <c r="G1007" s="19"/>
      <c r="H1007" s="21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  <c r="AT1007" s="19"/>
      <c r="AU1007" s="19"/>
      <c r="AV1007" s="19"/>
      <c r="AW1007" s="19"/>
      <c r="AX1007" s="19"/>
      <c r="AY1007" s="19"/>
      <c r="AZ1007" s="19"/>
      <c r="BA1007" s="19"/>
      <c r="BB1007" s="19"/>
      <c r="BC1007" s="19"/>
      <c r="BD1007" s="19"/>
      <c r="BE1007" s="19"/>
      <c r="BF1007" s="19"/>
      <c r="BG1007" s="19"/>
      <c r="BH1007" s="19"/>
      <c r="BI1007" s="19"/>
      <c r="BJ1007" s="19"/>
      <c r="BK1007" s="19"/>
      <c r="BL1007" s="19"/>
      <c r="BM1007" s="19"/>
      <c r="BN1007" s="19"/>
      <c r="BO1007" s="19"/>
      <c r="BP1007" s="19"/>
      <c r="BQ1007" s="19"/>
      <c r="BR1007" s="19"/>
      <c r="BS1007" s="19"/>
      <c r="BT1007" s="19"/>
      <c r="BU1007" s="19"/>
      <c r="BV1007" s="19"/>
      <c r="BW1007" s="19"/>
      <c r="BX1007" s="19"/>
      <c r="BY1007" s="19"/>
      <c r="BZ1007" s="19"/>
      <c r="CA1007" s="19"/>
      <c r="CB1007" s="19"/>
      <c r="CC1007" s="19"/>
      <c r="CD1007" s="19"/>
      <c r="CE1007" s="19"/>
      <c r="CF1007" s="19"/>
      <c r="CG1007" s="19"/>
      <c r="CH1007" s="19"/>
      <c r="CI1007" s="19"/>
      <c r="CJ1007" s="19"/>
      <c r="CK1007" s="19"/>
      <c r="CL1007" s="19"/>
      <c r="CM1007" s="19"/>
      <c r="CN1007" s="19"/>
      <c r="CO1007" s="19"/>
      <c r="CP1007" s="19"/>
      <c r="CQ1007" s="19"/>
      <c r="CR1007" s="19"/>
      <c r="CS1007" s="19"/>
      <c r="CT1007" s="19"/>
      <c r="CU1007" s="19"/>
      <c r="CV1007" s="19"/>
    </row>
    <row r="1008" spans="1:100">
      <c r="A1008" s="19"/>
      <c r="B1008" s="19"/>
      <c r="C1008" s="19"/>
      <c r="D1008" s="19"/>
      <c r="E1008" s="19"/>
      <c r="F1008" s="19"/>
      <c r="G1008" s="19"/>
      <c r="H1008" s="21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9"/>
      <c r="BB1008" s="19"/>
      <c r="BC1008" s="19"/>
      <c r="BD1008" s="19"/>
      <c r="BE1008" s="19"/>
      <c r="BF1008" s="19"/>
      <c r="BG1008" s="19"/>
      <c r="BH1008" s="19"/>
      <c r="BI1008" s="19"/>
      <c r="BJ1008" s="19"/>
      <c r="BK1008" s="19"/>
      <c r="BL1008" s="19"/>
      <c r="BM1008" s="19"/>
      <c r="BN1008" s="19"/>
      <c r="BO1008" s="19"/>
      <c r="BP1008" s="19"/>
      <c r="BQ1008" s="19"/>
      <c r="BR1008" s="19"/>
      <c r="BS1008" s="19"/>
      <c r="BT1008" s="19"/>
      <c r="BU1008" s="19"/>
      <c r="BV1008" s="19"/>
      <c r="BW1008" s="19"/>
      <c r="BX1008" s="19"/>
      <c r="BY1008" s="19"/>
      <c r="BZ1008" s="19"/>
      <c r="CA1008" s="19"/>
      <c r="CB1008" s="19"/>
      <c r="CC1008" s="19"/>
      <c r="CD1008" s="19"/>
      <c r="CE1008" s="19"/>
      <c r="CF1008" s="19"/>
      <c r="CG1008" s="19"/>
      <c r="CH1008" s="19"/>
      <c r="CI1008" s="19"/>
      <c r="CJ1008" s="19"/>
      <c r="CK1008" s="19"/>
      <c r="CL1008" s="19"/>
      <c r="CM1008" s="19"/>
      <c r="CN1008" s="19"/>
      <c r="CO1008" s="19"/>
      <c r="CP1008" s="19"/>
      <c r="CQ1008" s="19"/>
      <c r="CR1008" s="19"/>
      <c r="CS1008" s="19"/>
      <c r="CT1008" s="19"/>
      <c r="CU1008" s="19"/>
      <c r="CV1008" s="19"/>
    </row>
    <row r="1009" spans="1:100">
      <c r="A1009" s="19"/>
      <c r="B1009" s="19"/>
      <c r="C1009" s="19"/>
      <c r="D1009" s="19"/>
      <c r="E1009" s="19"/>
      <c r="F1009" s="19"/>
      <c r="G1009" s="19"/>
      <c r="H1009" s="21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  <c r="AT1009" s="19"/>
      <c r="AU1009" s="19"/>
      <c r="AV1009" s="19"/>
      <c r="AW1009" s="19"/>
      <c r="AX1009" s="19"/>
      <c r="AY1009" s="19"/>
      <c r="AZ1009" s="19"/>
      <c r="BA1009" s="19"/>
      <c r="BB1009" s="19"/>
      <c r="BC1009" s="19"/>
      <c r="BD1009" s="19"/>
      <c r="BE1009" s="19"/>
      <c r="BF1009" s="19"/>
      <c r="BG1009" s="19"/>
      <c r="BH1009" s="19"/>
      <c r="BI1009" s="19"/>
      <c r="BJ1009" s="19"/>
      <c r="BK1009" s="19"/>
      <c r="BL1009" s="19"/>
      <c r="BM1009" s="19"/>
      <c r="BN1009" s="19"/>
      <c r="BO1009" s="19"/>
      <c r="BP1009" s="19"/>
      <c r="BQ1009" s="19"/>
      <c r="BR1009" s="19"/>
      <c r="BS1009" s="19"/>
      <c r="BT1009" s="19"/>
      <c r="BU1009" s="19"/>
      <c r="BV1009" s="19"/>
      <c r="BW1009" s="19"/>
      <c r="BX1009" s="19"/>
      <c r="BY1009" s="19"/>
      <c r="BZ1009" s="19"/>
      <c r="CA1009" s="19"/>
      <c r="CB1009" s="19"/>
      <c r="CC1009" s="19"/>
      <c r="CD1009" s="19"/>
      <c r="CE1009" s="19"/>
      <c r="CF1009" s="19"/>
      <c r="CG1009" s="19"/>
      <c r="CH1009" s="19"/>
      <c r="CI1009" s="19"/>
      <c r="CJ1009" s="19"/>
      <c r="CK1009" s="19"/>
      <c r="CL1009" s="19"/>
      <c r="CM1009" s="19"/>
      <c r="CN1009" s="19"/>
      <c r="CO1009" s="19"/>
      <c r="CP1009" s="19"/>
      <c r="CQ1009" s="19"/>
      <c r="CR1009" s="19"/>
      <c r="CS1009" s="19"/>
      <c r="CT1009" s="19"/>
      <c r="CU1009" s="19"/>
      <c r="CV1009" s="19"/>
    </row>
    <row r="1010" spans="1:100">
      <c r="A1010" s="19"/>
      <c r="B1010" s="19"/>
      <c r="C1010" s="19"/>
      <c r="D1010" s="19"/>
      <c r="E1010" s="19"/>
      <c r="F1010" s="19"/>
      <c r="G1010" s="19"/>
      <c r="H1010" s="21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  <c r="AK1010" s="19"/>
      <c r="AL1010" s="19"/>
      <c r="AM1010" s="19"/>
      <c r="AN1010" s="19"/>
      <c r="AO1010" s="19"/>
      <c r="AP1010" s="19"/>
      <c r="AQ1010" s="19"/>
      <c r="AR1010" s="19"/>
      <c r="AS1010" s="19"/>
      <c r="AT1010" s="19"/>
      <c r="AU1010" s="19"/>
      <c r="AV1010" s="19"/>
      <c r="AW1010" s="19"/>
      <c r="AX1010" s="19"/>
      <c r="AY1010" s="19"/>
      <c r="AZ1010" s="19"/>
      <c r="BA1010" s="19"/>
      <c r="BB1010" s="19"/>
      <c r="BC1010" s="19"/>
      <c r="BD1010" s="19"/>
      <c r="BE1010" s="19"/>
      <c r="BF1010" s="19"/>
      <c r="BG1010" s="19"/>
      <c r="BH1010" s="19"/>
      <c r="BI1010" s="19"/>
      <c r="BJ1010" s="19"/>
      <c r="BK1010" s="19"/>
      <c r="BL1010" s="19"/>
      <c r="BM1010" s="19"/>
      <c r="BN1010" s="19"/>
      <c r="BO1010" s="19"/>
      <c r="BP1010" s="19"/>
      <c r="BQ1010" s="19"/>
      <c r="BR1010" s="19"/>
      <c r="BS1010" s="19"/>
      <c r="BT1010" s="19"/>
      <c r="BU1010" s="19"/>
      <c r="BV1010" s="19"/>
      <c r="BW1010" s="19"/>
      <c r="BX1010" s="19"/>
      <c r="BY1010" s="19"/>
      <c r="BZ1010" s="19"/>
      <c r="CA1010" s="19"/>
      <c r="CB1010" s="19"/>
      <c r="CC1010" s="19"/>
      <c r="CD1010" s="19"/>
      <c r="CE1010" s="19"/>
      <c r="CF1010" s="19"/>
      <c r="CG1010" s="19"/>
      <c r="CH1010" s="19"/>
      <c r="CI1010" s="19"/>
      <c r="CJ1010" s="19"/>
      <c r="CK1010" s="19"/>
      <c r="CL1010" s="19"/>
      <c r="CM1010" s="19"/>
      <c r="CN1010" s="19"/>
      <c r="CO1010" s="19"/>
      <c r="CP1010" s="19"/>
      <c r="CQ1010" s="19"/>
      <c r="CR1010" s="19"/>
      <c r="CS1010" s="19"/>
      <c r="CT1010" s="19"/>
      <c r="CU1010" s="19"/>
      <c r="CV1010" s="19"/>
    </row>
    <row r="1011" spans="1:100">
      <c r="A1011" s="19"/>
      <c r="B1011" s="19"/>
      <c r="C1011" s="19"/>
      <c r="D1011" s="19"/>
      <c r="E1011" s="19"/>
      <c r="F1011" s="19"/>
      <c r="G1011" s="19"/>
      <c r="H1011" s="21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  <c r="AT1011" s="19"/>
      <c r="AU1011" s="19"/>
      <c r="AV1011" s="19"/>
      <c r="AW1011" s="19"/>
      <c r="AX1011" s="19"/>
      <c r="AY1011" s="19"/>
      <c r="AZ1011" s="19"/>
      <c r="BA1011" s="19"/>
      <c r="BB1011" s="19"/>
      <c r="BC1011" s="19"/>
      <c r="BD1011" s="19"/>
      <c r="BE1011" s="19"/>
      <c r="BF1011" s="19"/>
      <c r="BG1011" s="19"/>
      <c r="BH1011" s="19"/>
      <c r="BI1011" s="19"/>
      <c r="BJ1011" s="19"/>
      <c r="BK1011" s="19"/>
      <c r="BL1011" s="19"/>
      <c r="BM1011" s="19"/>
      <c r="BN1011" s="19"/>
      <c r="BO1011" s="19"/>
      <c r="BP1011" s="19"/>
      <c r="BQ1011" s="19"/>
      <c r="BR1011" s="19"/>
      <c r="BS1011" s="19"/>
      <c r="BT1011" s="19"/>
      <c r="BU1011" s="19"/>
      <c r="BV1011" s="19"/>
      <c r="BW1011" s="19"/>
      <c r="BX1011" s="19"/>
      <c r="BY1011" s="19"/>
      <c r="BZ1011" s="19"/>
      <c r="CA1011" s="19"/>
      <c r="CB1011" s="19"/>
      <c r="CC1011" s="19"/>
      <c r="CD1011" s="19"/>
      <c r="CE1011" s="19"/>
      <c r="CF1011" s="19"/>
      <c r="CG1011" s="19"/>
      <c r="CH1011" s="19"/>
      <c r="CI1011" s="19"/>
      <c r="CJ1011" s="19"/>
      <c r="CK1011" s="19"/>
      <c r="CL1011" s="19"/>
      <c r="CM1011" s="19"/>
      <c r="CN1011" s="19"/>
      <c r="CO1011" s="19"/>
      <c r="CP1011" s="19"/>
      <c r="CQ1011" s="19"/>
      <c r="CR1011" s="19"/>
      <c r="CS1011" s="19"/>
      <c r="CT1011" s="19"/>
      <c r="CU1011" s="19"/>
      <c r="CV1011" s="19"/>
    </row>
    <row r="1012" spans="1:100">
      <c r="A1012" s="19"/>
      <c r="B1012" s="19"/>
      <c r="C1012" s="19"/>
      <c r="D1012" s="19"/>
      <c r="E1012" s="19"/>
      <c r="F1012" s="19"/>
      <c r="G1012" s="19"/>
      <c r="H1012" s="21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9"/>
      <c r="BB1012" s="19"/>
      <c r="BC1012" s="19"/>
      <c r="BD1012" s="19"/>
      <c r="BE1012" s="19"/>
      <c r="BF1012" s="19"/>
      <c r="BG1012" s="19"/>
      <c r="BH1012" s="19"/>
      <c r="BI1012" s="19"/>
      <c r="BJ1012" s="19"/>
      <c r="BK1012" s="19"/>
      <c r="BL1012" s="19"/>
      <c r="BM1012" s="19"/>
      <c r="BN1012" s="19"/>
      <c r="BO1012" s="19"/>
      <c r="BP1012" s="19"/>
      <c r="BQ1012" s="19"/>
      <c r="BR1012" s="19"/>
      <c r="BS1012" s="19"/>
      <c r="BT1012" s="19"/>
      <c r="BU1012" s="19"/>
      <c r="BV1012" s="19"/>
      <c r="BW1012" s="19"/>
      <c r="BX1012" s="19"/>
      <c r="BY1012" s="19"/>
      <c r="BZ1012" s="19"/>
      <c r="CA1012" s="19"/>
      <c r="CB1012" s="19"/>
      <c r="CC1012" s="19"/>
      <c r="CD1012" s="19"/>
      <c r="CE1012" s="19"/>
      <c r="CF1012" s="19"/>
      <c r="CG1012" s="19"/>
      <c r="CH1012" s="19"/>
      <c r="CI1012" s="19"/>
      <c r="CJ1012" s="19"/>
      <c r="CK1012" s="19"/>
      <c r="CL1012" s="19"/>
      <c r="CM1012" s="19"/>
      <c r="CN1012" s="19"/>
      <c r="CO1012" s="19"/>
      <c r="CP1012" s="19"/>
      <c r="CQ1012" s="19"/>
      <c r="CR1012" s="19"/>
      <c r="CS1012" s="19"/>
      <c r="CT1012" s="19"/>
      <c r="CU1012" s="19"/>
      <c r="CV1012" s="19"/>
    </row>
    <row r="1013" spans="1:100">
      <c r="A1013" s="19"/>
      <c r="B1013" s="19"/>
      <c r="C1013" s="19"/>
      <c r="D1013" s="19"/>
      <c r="E1013" s="19"/>
      <c r="F1013" s="19"/>
      <c r="G1013" s="19"/>
      <c r="H1013" s="21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9"/>
      <c r="BB1013" s="19"/>
      <c r="BC1013" s="19"/>
      <c r="BD1013" s="19"/>
      <c r="BE1013" s="19"/>
      <c r="BF1013" s="19"/>
      <c r="BG1013" s="19"/>
      <c r="BH1013" s="19"/>
      <c r="BI1013" s="19"/>
      <c r="BJ1013" s="19"/>
      <c r="BK1013" s="19"/>
      <c r="BL1013" s="19"/>
      <c r="BM1013" s="19"/>
      <c r="BN1013" s="19"/>
      <c r="BO1013" s="19"/>
      <c r="BP1013" s="19"/>
      <c r="BQ1013" s="19"/>
      <c r="BR1013" s="19"/>
      <c r="BS1013" s="19"/>
      <c r="BT1013" s="19"/>
      <c r="BU1013" s="19"/>
      <c r="BV1013" s="19"/>
      <c r="BW1013" s="19"/>
      <c r="BX1013" s="19"/>
      <c r="BY1013" s="19"/>
      <c r="BZ1013" s="19"/>
      <c r="CA1013" s="19"/>
      <c r="CB1013" s="19"/>
      <c r="CC1013" s="19"/>
      <c r="CD1013" s="19"/>
      <c r="CE1013" s="19"/>
      <c r="CF1013" s="19"/>
      <c r="CG1013" s="19"/>
      <c r="CH1013" s="19"/>
      <c r="CI1013" s="19"/>
      <c r="CJ1013" s="19"/>
      <c r="CK1013" s="19"/>
      <c r="CL1013" s="19"/>
      <c r="CM1013" s="19"/>
      <c r="CN1013" s="19"/>
      <c r="CO1013" s="19"/>
      <c r="CP1013" s="19"/>
      <c r="CQ1013" s="19"/>
      <c r="CR1013" s="19"/>
      <c r="CS1013" s="19"/>
      <c r="CT1013" s="19"/>
      <c r="CU1013" s="19"/>
      <c r="CV1013" s="19"/>
    </row>
    <row r="1014" spans="1:100">
      <c r="A1014" s="19"/>
      <c r="B1014" s="19"/>
      <c r="C1014" s="19"/>
      <c r="D1014" s="19"/>
      <c r="E1014" s="19"/>
      <c r="F1014" s="19"/>
      <c r="G1014" s="19"/>
      <c r="H1014" s="21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  <c r="AK1014" s="19"/>
      <c r="AL1014" s="19"/>
      <c r="AM1014" s="19"/>
      <c r="AN1014" s="19"/>
      <c r="AO1014" s="19"/>
      <c r="AP1014" s="19"/>
      <c r="AQ1014" s="19"/>
      <c r="AR1014" s="19"/>
      <c r="AS1014" s="19"/>
      <c r="AT1014" s="19"/>
      <c r="AU1014" s="19"/>
      <c r="AV1014" s="19"/>
      <c r="AW1014" s="19"/>
      <c r="AX1014" s="19"/>
      <c r="AY1014" s="19"/>
      <c r="AZ1014" s="19"/>
      <c r="BA1014" s="19"/>
      <c r="BB1014" s="19"/>
      <c r="BC1014" s="19"/>
      <c r="BD1014" s="19"/>
      <c r="BE1014" s="19"/>
      <c r="BF1014" s="19"/>
      <c r="BG1014" s="19"/>
      <c r="BH1014" s="19"/>
      <c r="BI1014" s="19"/>
      <c r="BJ1014" s="19"/>
      <c r="BK1014" s="19"/>
      <c r="BL1014" s="19"/>
      <c r="BM1014" s="19"/>
      <c r="BN1014" s="19"/>
      <c r="BO1014" s="19"/>
      <c r="BP1014" s="19"/>
      <c r="BQ1014" s="19"/>
      <c r="BR1014" s="19"/>
      <c r="BS1014" s="19"/>
      <c r="BT1014" s="19"/>
      <c r="BU1014" s="19"/>
      <c r="BV1014" s="19"/>
      <c r="BW1014" s="19"/>
      <c r="BX1014" s="19"/>
      <c r="BY1014" s="19"/>
      <c r="BZ1014" s="19"/>
      <c r="CA1014" s="19"/>
      <c r="CB1014" s="19"/>
      <c r="CC1014" s="19"/>
      <c r="CD1014" s="19"/>
      <c r="CE1014" s="19"/>
      <c r="CF1014" s="19"/>
      <c r="CG1014" s="19"/>
      <c r="CH1014" s="19"/>
      <c r="CI1014" s="19"/>
      <c r="CJ1014" s="19"/>
      <c r="CK1014" s="19"/>
      <c r="CL1014" s="19"/>
      <c r="CM1014" s="19"/>
      <c r="CN1014" s="19"/>
      <c r="CO1014" s="19"/>
      <c r="CP1014" s="19"/>
      <c r="CQ1014" s="19"/>
      <c r="CR1014" s="19"/>
      <c r="CS1014" s="19"/>
      <c r="CT1014" s="19"/>
      <c r="CU1014" s="19"/>
      <c r="CV1014" s="19"/>
    </row>
    <row r="1015" spans="1:100">
      <c r="A1015" s="19"/>
      <c r="B1015" s="19"/>
      <c r="C1015" s="19"/>
      <c r="D1015" s="19"/>
      <c r="E1015" s="19"/>
      <c r="F1015" s="19"/>
      <c r="G1015" s="19"/>
      <c r="H1015" s="21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  <c r="AT1015" s="19"/>
      <c r="AU1015" s="19"/>
      <c r="AV1015" s="19"/>
      <c r="AW1015" s="19"/>
      <c r="AX1015" s="19"/>
      <c r="AY1015" s="19"/>
      <c r="AZ1015" s="19"/>
      <c r="BA1015" s="19"/>
      <c r="BB1015" s="19"/>
      <c r="BC1015" s="19"/>
      <c r="BD1015" s="19"/>
      <c r="BE1015" s="19"/>
      <c r="BF1015" s="19"/>
      <c r="BG1015" s="19"/>
      <c r="BH1015" s="19"/>
      <c r="BI1015" s="19"/>
      <c r="BJ1015" s="19"/>
      <c r="BK1015" s="19"/>
      <c r="BL1015" s="19"/>
      <c r="BM1015" s="19"/>
      <c r="BN1015" s="19"/>
      <c r="BO1015" s="19"/>
      <c r="BP1015" s="19"/>
      <c r="BQ1015" s="19"/>
      <c r="BR1015" s="19"/>
      <c r="BS1015" s="19"/>
      <c r="BT1015" s="19"/>
      <c r="BU1015" s="19"/>
      <c r="BV1015" s="19"/>
      <c r="BW1015" s="19"/>
      <c r="BX1015" s="19"/>
      <c r="BY1015" s="19"/>
      <c r="BZ1015" s="19"/>
      <c r="CA1015" s="19"/>
      <c r="CB1015" s="19"/>
      <c r="CC1015" s="19"/>
      <c r="CD1015" s="19"/>
      <c r="CE1015" s="19"/>
      <c r="CF1015" s="19"/>
      <c r="CG1015" s="19"/>
      <c r="CH1015" s="19"/>
      <c r="CI1015" s="19"/>
      <c r="CJ1015" s="19"/>
      <c r="CK1015" s="19"/>
      <c r="CL1015" s="19"/>
      <c r="CM1015" s="19"/>
      <c r="CN1015" s="19"/>
      <c r="CO1015" s="19"/>
      <c r="CP1015" s="19"/>
      <c r="CQ1015" s="19"/>
      <c r="CR1015" s="19"/>
      <c r="CS1015" s="19"/>
      <c r="CT1015" s="19"/>
      <c r="CU1015" s="19"/>
      <c r="CV1015" s="19"/>
    </row>
    <row r="1016" spans="1:100">
      <c r="A1016" s="19"/>
      <c r="B1016" s="19"/>
      <c r="C1016" s="19"/>
      <c r="D1016" s="19"/>
      <c r="E1016" s="19"/>
      <c r="F1016" s="19"/>
      <c r="G1016" s="19"/>
      <c r="H1016" s="21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  <c r="AT1016" s="19"/>
      <c r="AU1016" s="19"/>
      <c r="AV1016" s="19"/>
      <c r="AW1016" s="19"/>
      <c r="AX1016" s="19"/>
      <c r="AY1016" s="19"/>
      <c r="AZ1016" s="19"/>
      <c r="BA1016" s="19"/>
      <c r="BB1016" s="19"/>
      <c r="BC1016" s="19"/>
      <c r="BD1016" s="19"/>
      <c r="BE1016" s="19"/>
      <c r="BF1016" s="19"/>
      <c r="BG1016" s="19"/>
      <c r="BH1016" s="19"/>
      <c r="BI1016" s="19"/>
      <c r="BJ1016" s="19"/>
      <c r="BK1016" s="19"/>
      <c r="BL1016" s="19"/>
      <c r="BM1016" s="19"/>
      <c r="BN1016" s="19"/>
      <c r="BO1016" s="19"/>
      <c r="BP1016" s="19"/>
      <c r="BQ1016" s="19"/>
      <c r="BR1016" s="19"/>
      <c r="BS1016" s="19"/>
      <c r="BT1016" s="19"/>
      <c r="BU1016" s="19"/>
      <c r="BV1016" s="19"/>
      <c r="BW1016" s="19"/>
      <c r="BX1016" s="19"/>
      <c r="BY1016" s="19"/>
      <c r="BZ1016" s="19"/>
      <c r="CA1016" s="19"/>
      <c r="CB1016" s="19"/>
      <c r="CC1016" s="19"/>
      <c r="CD1016" s="19"/>
      <c r="CE1016" s="19"/>
      <c r="CF1016" s="19"/>
      <c r="CG1016" s="19"/>
      <c r="CH1016" s="19"/>
      <c r="CI1016" s="19"/>
      <c r="CJ1016" s="19"/>
      <c r="CK1016" s="19"/>
      <c r="CL1016" s="19"/>
      <c r="CM1016" s="19"/>
      <c r="CN1016" s="19"/>
      <c r="CO1016" s="19"/>
      <c r="CP1016" s="19"/>
      <c r="CQ1016" s="19"/>
      <c r="CR1016" s="19"/>
      <c r="CS1016" s="19"/>
      <c r="CT1016" s="19"/>
      <c r="CU1016" s="19"/>
      <c r="CV1016" s="19"/>
    </row>
    <row r="1017" spans="1:100">
      <c r="A1017" s="19"/>
      <c r="B1017" s="19"/>
      <c r="C1017" s="19"/>
      <c r="D1017" s="19"/>
      <c r="E1017" s="19"/>
      <c r="F1017" s="19"/>
      <c r="G1017" s="19"/>
      <c r="H1017" s="21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  <c r="AY1017" s="19"/>
      <c r="AZ1017" s="19"/>
      <c r="BA1017" s="19"/>
      <c r="BB1017" s="19"/>
      <c r="BC1017" s="19"/>
      <c r="BD1017" s="19"/>
      <c r="BE1017" s="19"/>
      <c r="BF1017" s="19"/>
      <c r="BG1017" s="19"/>
      <c r="BH1017" s="19"/>
      <c r="BI1017" s="19"/>
      <c r="BJ1017" s="19"/>
      <c r="BK1017" s="19"/>
      <c r="BL1017" s="19"/>
      <c r="BM1017" s="19"/>
      <c r="BN1017" s="19"/>
      <c r="BO1017" s="19"/>
      <c r="BP1017" s="19"/>
      <c r="BQ1017" s="19"/>
      <c r="BR1017" s="19"/>
      <c r="BS1017" s="19"/>
      <c r="BT1017" s="19"/>
      <c r="BU1017" s="19"/>
      <c r="BV1017" s="19"/>
      <c r="BW1017" s="19"/>
      <c r="BX1017" s="19"/>
      <c r="BY1017" s="19"/>
      <c r="BZ1017" s="19"/>
      <c r="CA1017" s="19"/>
      <c r="CB1017" s="19"/>
      <c r="CC1017" s="19"/>
      <c r="CD1017" s="19"/>
      <c r="CE1017" s="19"/>
      <c r="CF1017" s="19"/>
      <c r="CG1017" s="19"/>
      <c r="CH1017" s="19"/>
      <c r="CI1017" s="19"/>
      <c r="CJ1017" s="19"/>
      <c r="CK1017" s="19"/>
      <c r="CL1017" s="19"/>
      <c r="CM1017" s="19"/>
      <c r="CN1017" s="19"/>
      <c r="CO1017" s="19"/>
      <c r="CP1017" s="19"/>
      <c r="CQ1017" s="19"/>
      <c r="CR1017" s="19"/>
      <c r="CS1017" s="19"/>
      <c r="CT1017" s="19"/>
      <c r="CU1017" s="19"/>
      <c r="CV1017" s="19"/>
    </row>
    <row r="1018" spans="1:100">
      <c r="A1018" s="19"/>
      <c r="B1018" s="19"/>
      <c r="C1018" s="19"/>
      <c r="D1018" s="19"/>
      <c r="E1018" s="19"/>
      <c r="F1018" s="19"/>
      <c r="G1018" s="19"/>
      <c r="H1018" s="21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  <c r="AT1018" s="19"/>
      <c r="AU1018" s="19"/>
      <c r="AV1018" s="19"/>
      <c r="AW1018" s="19"/>
      <c r="AX1018" s="19"/>
      <c r="AY1018" s="19"/>
      <c r="AZ1018" s="19"/>
      <c r="BA1018" s="19"/>
      <c r="BB1018" s="19"/>
      <c r="BC1018" s="19"/>
      <c r="BD1018" s="19"/>
      <c r="BE1018" s="19"/>
      <c r="BF1018" s="19"/>
      <c r="BG1018" s="19"/>
      <c r="BH1018" s="19"/>
      <c r="BI1018" s="19"/>
      <c r="BJ1018" s="19"/>
      <c r="BK1018" s="19"/>
      <c r="BL1018" s="19"/>
      <c r="BM1018" s="19"/>
      <c r="BN1018" s="19"/>
      <c r="BO1018" s="19"/>
      <c r="BP1018" s="19"/>
      <c r="BQ1018" s="19"/>
      <c r="BR1018" s="19"/>
      <c r="BS1018" s="19"/>
      <c r="BT1018" s="19"/>
      <c r="BU1018" s="19"/>
      <c r="BV1018" s="19"/>
      <c r="BW1018" s="19"/>
      <c r="BX1018" s="19"/>
      <c r="BY1018" s="19"/>
      <c r="BZ1018" s="19"/>
      <c r="CA1018" s="19"/>
      <c r="CB1018" s="19"/>
      <c r="CC1018" s="19"/>
      <c r="CD1018" s="19"/>
      <c r="CE1018" s="19"/>
      <c r="CF1018" s="19"/>
      <c r="CG1018" s="19"/>
      <c r="CH1018" s="19"/>
      <c r="CI1018" s="19"/>
      <c r="CJ1018" s="19"/>
      <c r="CK1018" s="19"/>
      <c r="CL1018" s="19"/>
      <c r="CM1018" s="19"/>
      <c r="CN1018" s="19"/>
      <c r="CO1018" s="19"/>
      <c r="CP1018" s="19"/>
      <c r="CQ1018" s="19"/>
      <c r="CR1018" s="19"/>
      <c r="CS1018" s="19"/>
      <c r="CT1018" s="19"/>
      <c r="CU1018" s="19"/>
      <c r="CV1018" s="19"/>
    </row>
    <row r="1019" spans="1:100">
      <c r="A1019" s="19"/>
      <c r="B1019" s="19"/>
      <c r="C1019" s="19"/>
      <c r="D1019" s="19"/>
      <c r="E1019" s="19"/>
      <c r="F1019" s="19"/>
      <c r="G1019" s="19"/>
      <c r="H1019" s="21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9"/>
      <c r="AO1019" s="19"/>
      <c r="AP1019" s="19"/>
      <c r="AQ1019" s="19"/>
      <c r="AR1019" s="19"/>
      <c r="AS1019" s="19"/>
      <c r="AT1019" s="19"/>
      <c r="AU1019" s="19"/>
      <c r="AV1019" s="19"/>
      <c r="AW1019" s="19"/>
      <c r="AX1019" s="19"/>
      <c r="AY1019" s="19"/>
      <c r="AZ1019" s="19"/>
      <c r="BA1019" s="19"/>
      <c r="BB1019" s="19"/>
      <c r="BC1019" s="19"/>
      <c r="BD1019" s="19"/>
      <c r="BE1019" s="19"/>
      <c r="BF1019" s="19"/>
      <c r="BG1019" s="19"/>
      <c r="BH1019" s="19"/>
      <c r="BI1019" s="19"/>
      <c r="BJ1019" s="19"/>
      <c r="BK1019" s="19"/>
      <c r="BL1019" s="19"/>
      <c r="BM1019" s="19"/>
      <c r="BN1019" s="19"/>
      <c r="BO1019" s="19"/>
      <c r="BP1019" s="19"/>
      <c r="BQ1019" s="19"/>
      <c r="BR1019" s="19"/>
      <c r="BS1019" s="19"/>
      <c r="BT1019" s="19"/>
      <c r="BU1019" s="19"/>
      <c r="BV1019" s="19"/>
      <c r="BW1019" s="19"/>
      <c r="BX1019" s="19"/>
      <c r="BY1019" s="19"/>
      <c r="BZ1019" s="19"/>
      <c r="CA1019" s="19"/>
      <c r="CB1019" s="19"/>
      <c r="CC1019" s="19"/>
      <c r="CD1019" s="19"/>
      <c r="CE1019" s="19"/>
      <c r="CF1019" s="19"/>
      <c r="CG1019" s="19"/>
      <c r="CH1019" s="19"/>
      <c r="CI1019" s="19"/>
      <c r="CJ1019" s="19"/>
      <c r="CK1019" s="19"/>
      <c r="CL1019" s="19"/>
      <c r="CM1019" s="19"/>
      <c r="CN1019" s="19"/>
      <c r="CO1019" s="19"/>
      <c r="CP1019" s="19"/>
      <c r="CQ1019" s="19"/>
      <c r="CR1019" s="19"/>
      <c r="CS1019" s="19"/>
      <c r="CT1019" s="19"/>
      <c r="CU1019" s="19"/>
      <c r="CV1019" s="19"/>
    </row>
    <row r="1020" spans="1:100">
      <c r="A1020" s="19"/>
      <c r="B1020" s="19"/>
      <c r="C1020" s="19"/>
      <c r="D1020" s="19"/>
      <c r="E1020" s="19"/>
      <c r="F1020" s="19"/>
      <c r="G1020" s="19"/>
      <c r="H1020" s="21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  <c r="AT1020" s="19"/>
      <c r="AU1020" s="19"/>
      <c r="AV1020" s="19"/>
      <c r="AW1020" s="19"/>
      <c r="AX1020" s="19"/>
      <c r="AY1020" s="19"/>
      <c r="AZ1020" s="19"/>
      <c r="BA1020" s="19"/>
      <c r="BB1020" s="19"/>
      <c r="BC1020" s="19"/>
      <c r="BD1020" s="19"/>
      <c r="BE1020" s="19"/>
      <c r="BF1020" s="19"/>
      <c r="BG1020" s="19"/>
      <c r="BH1020" s="19"/>
      <c r="BI1020" s="19"/>
      <c r="BJ1020" s="19"/>
      <c r="BK1020" s="19"/>
      <c r="BL1020" s="19"/>
      <c r="BM1020" s="19"/>
      <c r="BN1020" s="19"/>
      <c r="BO1020" s="19"/>
      <c r="BP1020" s="19"/>
      <c r="BQ1020" s="19"/>
      <c r="BR1020" s="19"/>
      <c r="BS1020" s="19"/>
      <c r="BT1020" s="19"/>
      <c r="BU1020" s="19"/>
      <c r="BV1020" s="19"/>
      <c r="BW1020" s="19"/>
      <c r="BX1020" s="19"/>
      <c r="BY1020" s="19"/>
      <c r="BZ1020" s="19"/>
      <c r="CA1020" s="19"/>
      <c r="CB1020" s="19"/>
      <c r="CC1020" s="19"/>
      <c r="CD1020" s="19"/>
      <c r="CE1020" s="19"/>
      <c r="CF1020" s="19"/>
      <c r="CG1020" s="19"/>
      <c r="CH1020" s="19"/>
      <c r="CI1020" s="19"/>
      <c r="CJ1020" s="19"/>
      <c r="CK1020" s="19"/>
      <c r="CL1020" s="19"/>
      <c r="CM1020" s="19"/>
      <c r="CN1020" s="19"/>
      <c r="CO1020" s="19"/>
      <c r="CP1020" s="19"/>
      <c r="CQ1020" s="19"/>
      <c r="CR1020" s="19"/>
      <c r="CS1020" s="19"/>
      <c r="CT1020" s="19"/>
      <c r="CU1020" s="19"/>
      <c r="CV1020" s="19"/>
    </row>
    <row r="1021" spans="1:100">
      <c r="A1021" s="19"/>
      <c r="B1021" s="19"/>
      <c r="C1021" s="19"/>
      <c r="D1021" s="19"/>
      <c r="E1021" s="19"/>
      <c r="F1021" s="19"/>
      <c r="G1021" s="19"/>
      <c r="H1021" s="21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  <c r="AT1021" s="19"/>
      <c r="AU1021" s="19"/>
      <c r="AV1021" s="19"/>
      <c r="AW1021" s="19"/>
      <c r="AX1021" s="19"/>
      <c r="AY1021" s="19"/>
      <c r="AZ1021" s="19"/>
      <c r="BA1021" s="19"/>
      <c r="BB1021" s="19"/>
      <c r="BC1021" s="19"/>
      <c r="BD1021" s="19"/>
      <c r="BE1021" s="19"/>
      <c r="BF1021" s="19"/>
      <c r="BG1021" s="19"/>
      <c r="BH1021" s="19"/>
      <c r="BI1021" s="19"/>
      <c r="BJ1021" s="19"/>
      <c r="BK1021" s="19"/>
      <c r="BL1021" s="19"/>
      <c r="BM1021" s="19"/>
      <c r="BN1021" s="19"/>
      <c r="BO1021" s="19"/>
      <c r="BP1021" s="19"/>
      <c r="BQ1021" s="19"/>
      <c r="BR1021" s="19"/>
      <c r="BS1021" s="19"/>
      <c r="BT1021" s="19"/>
      <c r="BU1021" s="19"/>
      <c r="BV1021" s="19"/>
      <c r="BW1021" s="19"/>
      <c r="BX1021" s="19"/>
      <c r="BY1021" s="19"/>
      <c r="BZ1021" s="19"/>
      <c r="CA1021" s="19"/>
      <c r="CB1021" s="19"/>
      <c r="CC1021" s="19"/>
      <c r="CD1021" s="19"/>
      <c r="CE1021" s="19"/>
      <c r="CF1021" s="19"/>
      <c r="CG1021" s="19"/>
      <c r="CH1021" s="19"/>
      <c r="CI1021" s="19"/>
      <c r="CJ1021" s="19"/>
      <c r="CK1021" s="19"/>
      <c r="CL1021" s="19"/>
      <c r="CM1021" s="19"/>
      <c r="CN1021" s="19"/>
      <c r="CO1021" s="19"/>
      <c r="CP1021" s="19"/>
      <c r="CQ1021" s="19"/>
      <c r="CR1021" s="19"/>
      <c r="CS1021" s="19"/>
      <c r="CT1021" s="19"/>
      <c r="CU1021" s="19"/>
      <c r="CV1021" s="19"/>
    </row>
    <row r="1022" spans="1:100">
      <c r="A1022" s="19"/>
      <c r="B1022" s="19"/>
      <c r="C1022" s="19"/>
      <c r="D1022" s="19"/>
      <c r="E1022" s="19"/>
      <c r="F1022" s="19"/>
      <c r="G1022" s="19"/>
      <c r="H1022" s="21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  <c r="AT1022" s="19"/>
      <c r="AU1022" s="19"/>
      <c r="AV1022" s="19"/>
      <c r="AW1022" s="19"/>
      <c r="AX1022" s="19"/>
      <c r="AY1022" s="19"/>
      <c r="AZ1022" s="19"/>
      <c r="BA1022" s="19"/>
      <c r="BB1022" s="19"/>
      <c r="BC1022" s="19"/>
      <c r="BD1022" s="19"/>
      <c r="BE1022" s="19"/>
      <c r="BF1022" s="19"/>
      <c r="BG1022" s="19"/>
      <c r="BH1022" s="19"/>
      <c r="BI1022" s="19"/>
      <c r="BJ1022" s="19"/>
      <c r="BK1022" s="19"/>
      <c r="BL1022" s="19"/>
      <c r="BM1022" s="19"/>
      <c r="BN1022" s="19"/>
      <c r="BO1022" s="19"/>
      <c r="BP1022" s="19"/>
      <c r="BQ1022" s="19"/>
      <c r="BR1022" s="19"/>
      <c r="BS1022" s="19"/>
      <c r="BT1022" s="19"/>
      <c r="BU1022" s="19"/>
      <c r="BV1022" s="19"/>
      <c r="BW1022" s="19"/>
      <c r="BX1022" s="19"/>
      <c r="BY1022" s="19"/>
      <c r="BZ1022" s="19"/>
      <c r="CA1022" s="19"/>
      <c r="CB1022" s="19"/>
      <c r="CC1022" s="19"/>
      <c r="CD1022" s="19"/>
      <c r="CE1022" s="19"/>
      <c r="CF1022" s="19"/>
      <c r="CG1022" s="19"/>
      <c r="CH1022" s="19"/>
      <c r="CI1022" s="19"/>
      <c r="CJ1022" s="19"/>
      <c r="CK1022" s="19"/>
      <c r="CL1022" s="19"/>
      <c r="CM1022" s="19"/>
      <c r="CN1022" s="19"/>
      <c r="CO1022" s="19"/>
      <c r="CP1022" s="19"/>
      <c r="CQ1022" s="19"/>
      <c r="CR1022" s="19"/>
      <c r="CS1022" s="19"/>
      <c r="CT1022" s="19"/>
      <c r="CU1022" s="19"/>
      <c r="CV1022" s="19"/>
    </row>
    <row r="1023" spans="1:100">
      <c r="A1023" s="19"/>
      <c r="B1023" s="19"/>
      <c r="C1023" s="19"/>
      <c r="D1023" s="19"/>
      <c r="E1023" s="19"/>
      <c r="F1023" s="19"/>
      <c r="G1023" s="19"/>
      <c r="H1023" s="21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  <c r="AT1023" s="19"/>
      <c r="AU1023" s="19"/>
      <c r="AV1023" s="19"/>
      <c r="AW1023" s="19"/>
      <c r="AX1023" s="19"/>
      <c r="AY1023" s="19"/>
      <c r="AZ1023" s="19"/>
      <c r="BA1023" s="19"/>
      <c r="BB1023" s="19"/>
      <c r="BC1023" s="19"/>
      <c r="BD1023" s="19"/>
      <c r="BE1023" s="19"/>
      <c r="BF1023" s="19"/>
      <c r="BG1023" s="19"/>
      <c r="BH1023" s="19"/>
      <c r="BI1023" s="19"/>
      <c r="BJ1023" s="19"/>
      <c r="BK1023" s="19"/>
      <c r="BL1023" s="19"/>
      <c r="BM1023" s="19"/>
      <c r="BN1023" s="19"/>
      <c r="BO1023" s="19"/>
      <c r="BP1023" s="19"/>
      <c r="BQ1023" s="19"/>
      <c r="BR1023" s="19"/>
      <c r="BS1023" s="19"/>
      <c r="BT1023" s="19"/>
      <c r="BU1023" s="19"/>
      <c r="BV1023" s="19"/>
      <c r="BW1023" s="19"/>
      <c r="BX1023" s="19"/>
      <c r="BY1023" s="19"/>
      <c r="BZ1023" s="19"/>
      <c r="CA1023" s="19"/>
      <c r="CB1023" s="19"/>
      <c r="CC1023" s="19"/>
      <c r="CD1023" s="19"/>
      <c r="CE1023" s="19"/>
      <c r="CF1023" s="19"/>
      <c r="CG1023" s="19"/>
      <c r="CH1023" s="19"/>
      <c r="CI1023" s="19"/>
      <c r="CJ1023" s="19"/>
      <c r="CK1023" s="19"/>
      <c r="CL1023" s="19"/>
      <c r="CM1023" s="19"/>
      <c r="CN1023" s="19"/>
      <c r="CO1023" s="19"/>
      <c r="CP1023" s="19"/>
      <c r="CQ1023" s="19"/>
      <c r="CR1023" s="19"/>
      <c r="CS1023" s="19"/>
      <c r="CT1023" s="19"/>
      <c r="CU1023" s="19"/>
      <c r="CV1023" s="19"/>
    </row>
    <row r="1024" spans="1:100">
      <c r="A1024" s="19"/>
      <c r="B1024" s="19"/>
      <c r="C1024" s="19"/>
      <c r="D1024" s="19"/>
      <c r="E1024" s="19"/>
      <c r="F1024" s="19"/>
      <c r="G1024" s="19"/>
      <c r="H1024" s="21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  <c r="AK1024" s="19"/>
      <c r="AL1024" s="19"/>
      <c r="AM1024" s="19"/>
      <c r="AN1024" s="19"/>
      <c r="AO1024" s="19"/>
      <c r="AP1024" s="19"/>
      <c r="AQ1024" s="19"/>
      <c r="AR1024" s="19"/>
      <c r="AS1024" s="19"/>
      <c r="AT1024" s="19"/>
      <c r="AU1024" s="19"/>
      <c r="AV1024" s="19"/>
      <c r="AW1024" s="19"/>
      <c r="AX1024" s="19"/>
      <c r="AY1024" s="19"/>
      <c r="AZ1024" s="19"/>
      <c r="BA1024" s="19"/>
      <c r="BB1024" s="19"/>
      <c r="BC1024" s="19"/>
      <c r="BD1024" s="19"/>
      <c r="BE1024" s="19"/>
      <c r="BF1024" s="19"/>
      <c r="BG1024" s="19"/>
      <c r="BH1024" s="19"/>
      <c r="BI1024" s="19"/>
      <c r="BJ1024" s="19"/>
      <c r="BK1024" s="19"/>
      <c r="BL1024" s="19"/>
      <c r="BM1024" s="19"/>
      <c r="BN1024" s="19"/>
      <c r="BO1024" s="19"/>
      <c r="BP1024" s="19"/>
      <c r="BQ1024" s="19"/>
      <c r="BR1024" s="19"/>
      <c r="BS1024" s="19"/>
      <c r="BT1024" s="19"/>
      <c r="BU1024" s="19"/>
      <c r="BV1024" s="19"/>
      <c r="BW1024" s="19"/>
      <c r="BX1024" s="19"/>
      <c r="BY1024" s="19"/>
      <c r="BZ1024" s="19"/>
      <c r="CA1024" s="19"/>
      <c r="CB1024" s="19"/>
      <c r="CC1024" s="19"/>
      <c r="CD1024" s="19"/>
      <c r="CE1024" s="19"/>
      <c r="CF1024" s="19"/>
      <c r="CG1024" s="19"/>
      <c r="CH1024" s="19"/>
      <c r="CI1024" s="19"/>
      <c r="CJ1024" s="19"/>
      <c r="CK1024" s="19"/>
      <c r="CL1024" s="19"/>
      <c r="CM1024" s="19"/>
      <c r="CN1024" s="19"/>
      <c r="CO1024" s="19"/>
      <c r="CP1024" s="19"/>
      <c r="CQ1024" s="19"/>
      <c r="CR1024" s="19"/>
      <c r="CS1024" s="19"/>
      <c r="CT1024" s="19"/>
      <c r="CU1024" s="19"/>
      <c r="CV1024" s="19"/>
    </row>
    <row r="1025" spans="1:100">
      <c r="A1025" s="19"/>
      <c r="B1025" s="19"/>
      <c r="C1025" s="19"/>
      <c r="D1025" s="19"/>
      <c r="E1025" s="19"/>
      <c r="F1025" s="19"/>
      <c r="G1025" s="19"/>
      <c r="H1025" s="21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19"/>
      <c r="AM1025" s="19"/>
      <c r="AN1025" s="19"/>
      <c r="AO1025" s="19"/>
      <c r="AP1025" s="19"/>
      <c r="AQ1025" s="19"/>
      <c r="AR1025" s="19"/>
      <c r="AS1025" s="19"/>
      <c r="AT1025" s="19"/>
      <c r="AU1025" s="19"/>
      <c r="AV1025" s="19"/>
      <c r="AW1025" s="19"/>
      <c r="AX1025" s="19"/>
      <c r="AY1025" s="19"/>
      <c r="AZ1025" s="19"/>
      <c r="BA1025" s="19"/>
      <c r="BB1025" s="19"/>
      <c r="BC1025" s="19"/>
      <c r="BD1025" s="19"/>
      <c r="BE1025" s="19"/>
      <c r="BF1025" s="19"/>
      <c r="BG1025" s="19"/>
      <c r="BH1025" s="19"/>
      <c r="BI1025" s="19"/>
      <c r="BJ1025" s="19"/>
      <c r="BK1025" s="19"/>
      <c r="BL1025" s="19"/>
      <c r="BM1025" s="19"/>
      <c r="BN1025" s="19"/>
      <c r="BO1025" s="19"/>
      <c r="BP1025" s="19"/>
      <c r="BQ1025" s="19"/>
      <c r="BR1025" s="19"/>
      <c r="BS1025" s="19"/>
      <c r="BT1025" s="19"/>
      <c r="BU1025" s="19"/>
      <c r="BV1025" s="19"/>
      <c r="BW1025" s="19"/>
      <c r="BX1025" s="19"/>
      <c r="BY1025" s="19"/>
      <c r="BZ1025" s="19"/>
      <c r="CA1025" s="19"/>
      <c r="CB1025" s="19"/>
      <c r="CC1025" s="19"/>
      <c r="CD1025" s="19"/>
      <c r="CE1025" s="19"/>
      <c r="CF1025" s="19"/>
      <c r="CG1025" s="19"/>
      <c r="CH1025" s="19"/>
      <c r="CI1025" s="19"/>
      <c r="CJ1025" s="19"/>
      <c r="CK1025" s="19"/>
      <c r="CL1025" s="19"/>
      <c r="CM1025" s="19"/>
      <c r="CN1025" s="19"/>
      <c r="CO1025" s="19"/>
      <c r="CP1025" s="19"/>
      <c r="CQ1025" s="19"/>
      <c r="CR1025" s="19"/>
      <c r="CS1025" s="19"/>
      <c r="CT1025" s="19"/>
      <c r="CU1025" s="19"/>
      <c r="CV1025" s="19"/>
    </row>
    <row r="1026" spans="1:100">
      <c r="A1026" s="19"/>
      <c r="B1026" s="19"/>
      <c r="C1026" s="19"/>
      <c r="D1026" s="19"/>
      <c r="E1026" s="19"/>
      <c r="F1026" s="19"/>
      <c r="G1026" s="19"/>
      <c r="H1026" s="21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  <c r="AK1026" s="19"/>
      <c r="AL1026" s="19"/>
      <c r="AM1026" s="19"/>
      <c r="AN1026" s="19"/>
      <c r="AO1026" s="19"/>
      <c r="AP1026" s="19"/>
      <c r="AQ1026" s="19"/>
      <c r="AR1026" s="19"/>
      <c r="AS1026" s="19"/>
      <c r="AT1026" s="19"/>
      <c r="AU1026" s="19"/>
      <c r="AV1026" s="19"/>
      <c r="AW1026" s="19"/>
      <c r="AX1026" s="19"/>
      <c r="AY1026" s="19"/>
      <c r="AZ1026" s="19"/>
      <c r="BA1026" s="19"/>
      <c r="BB1026" s="19"/>
      <c r="BC1026" s="19"/>
      <c r="BD1026" s="19"/>
      <c r="BE1026" s="19"/>
      <c r="BF1026" s="19"/>
      <c r="BG1026" s="19"/>
      <c r="BH1026" s="19"/>
      <c r="BI1026" s="19"/>
      <c r="BJ1026" s="19"/>
      <c r="BK1026" s="19"/>
      <c r="BL1026" s="19"/>
      <c r="BM1026" s="19"/>
      <c r="BN1026" s="19"/>
      <c r="BO1026" s="19"/>
      <c r="BP1026" s="19"/>
      <c r="BQ1026" s="19"/>
      <c r="BR1026" s="19"/>
      <c r="BS1026" s="19"/>
      <c r="BT1026" s="19"/>
      <c r="BU1026" s="19"/>
      <c r="BV1026" s="19"/>
      <c r="BW1026" s="19"/>
      <c r="BX1026" s="19"/>
      <c r="BY1026" s="19"/>
      <c r="BZ1026" s="19"/>
      <c r="CA1026" s="19"/>
      <c r="CB1026" s="19"/>
      <c r="CC1026" s="19"/>
      <c r="CD1026" s="19"/>
      <c r="CE1026" s="19"/>
      <c r="CF1026" s="19"/>
      <c r="CG1026" s="19"/>
      <c r="CH1026" s="19"/>
      <c r="CI1026" s="19"/>
      <c r="CJ1026" s="19"/>
      <c r="CK1026" s="19"/>
      <c r="CL1026" s="19"/>
      <c r="CM1026" s="19"/>
      <c r="CN1026" s="19"/>
      <c r="CO1026" s="19"/>
      <c r="CP1026" s="19"/>
      <c r="CQ1026" s="19"/>
      <c r="CR1026" s="19"/>
      <c r="CS1026" s="19"/>
      <c r="CT1026" s="19"/>
      <c r="CU1026" s="19"/>
      <c r="CV1026" s="19"/>
    </row>
    <row r="1027" spans="1:100">
      <c r="A1027" s="19"/>
      <c r="B1027" s="19"/>
      <c r="C1027" s="19"/>
      <c r="D1027" s="19"/>
      <c r="E1027" s="19"/>
      <c r="F1027" s="19"/>
      <c r="G1027" s="19"/>
      <c r="H1027" s="21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  <c r="AZ1027" s="19"/>
      <c r="BA1027" s="19"/>
      <c r="BB1027" s="19"/>
      <c r="BC1027" s="19"/>
      <c r="BD1027" s="19"/>
      <c r="BE1027" s="19"/>
      <c r="BF1027" s="19"/>
      <c r="BG1027" s="19"/>
      <c r="BH1027" s="19"/>
      <c r="BI1027" s="19"/>
      <c r="BJ1027" s="19"/>
      <c r="BK1027" s="19"/>
      <c r="BL1027" s="19"/>
      <c r="BM1027" s="19"/>
      <c r="BN1027" s="19"/>
      <c r="BO1027" s="19"/>
      <c r="BP1027" s="19"/>
      <c r="BQ1027" s="19"/>
      <c r="BR1027" s="19"/>
      <c r="BS1027" s="19"/>
      <c r="BT1027" s="19"/>
      <c r="BU1027" s="19"/>
      <c r="BV1027" s="19"/>
      <c r="BW1027" s="19"/>
      <c r="BX1027" s="19"/>
      <c r="BY1027" s="19"/>
      <c r="BZ1027" s="19"/>
      <c r="CA1027" s="19"/>
      <c r="CB1027" s="19"/>
      <c r="CC1027" s="19"/>
      <c r="CD1027" s="19"/>
      <c r="CE1027" s="19"/>
      <c r="CF1027" s="19"/>
      <c r="CG1027" s="19"/>
      <c r="CH1027" s="19"/>
      <c r="CI1027" s="19"/>
      <c r="CJ1027" s="19"/>
      <c r="CK1027" s="19"/>
      <c r="CL1027" s="19"/>
      <c r="CM1027" s="19"/>
      <c r="CN1027" s="19"/>
      <c r="CO1027" s="19"/>
      <c r="CP1027" s="19"/>
      <c r="CQ1027" s="19"/>
      <c r="CR1027" s="19"/>
      <c r="CS1027" s="19"/>
      <c r="CT1027" s="19"/>
      <c r="CU1027" s="19"/>
      <c r="CV1027" s="19"/>
    </row>
    <row r="1028" spans="1:100">
      <c r="A1028" s="19"/>
      <c r="B1028" s="19"/>
      <c r="C1028" s="19"/>
      <c r="D1028" s="19"/>
      <c r="E1028" s="19"/>
      <c r="F1028" s="19"/>
      <c r="G1028" s="19"/>
      <c r="H1028" s="21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  <c r="AT1028" s="19"/>
      <c r="AU1028" s="19"/>
      <c r="AV1028" s="19"/>
      <c r="AW1028" s="19"/>
      <c r="AX1028" s="19"/>
      <c r="AY1028" s="19"/>
      <c r="AZ1028" s="19"/>
      <c r="BA1028" s="19"/>
      <c r="BB1028" s="19"/>
      <c r="BC1028" s="19"/>
      <c r="BD1028" s="19"/>
      <c r="BE1028" s="19"/>
      <c r="BF1028" s="19"/>
      <c r="BG1028" s="19"/>
      <c r="BH1028" s="19"/>
      <c r="BI1028" s="19"/>
      <c r="BJ1028" s="19"/>
      <c r="BK1028" s="19"/>
      <c r="BL1028" s="19"/>
      <c r="BM1028" s="19"/>
      <c r="BN1028" s="19"/>
      <c r="BO1028" s="19"/>
      <c r="BP1028" s="19"/>
      <c r="BQ1028" s="19"/>
      <c r="BR1028" s="19"/>
      <c r="BS1028" s="19"/>
      <c r="BT1028" s="19"/>
      <c r="BU1028" s="19"/>
      <c r="BV1028" s="19"/>
      <c r="BW1028" s="19"/>
      <c r="BX1028" s="19"/>
      <c r="BY1028" s="19"/>
      <c r="BZ1028" s="19"/>
      <c r="CA1028" s="19"/>
      <c r="CB1028" s="19"/>
      <c r="CC1028" s="19"/>
      <c r="CD1028" s="19"/>
      <c r="CE1028" s="19"/>
      <c r="CF1028" s="19"/>
      <c r="CG1028" s="19"/>
      <c r="CH1028" s="19"/>
      <c r="CI1028" s="19"/>
      <c r="CJ1028" s="19"/>
      <c r="CK1028" s="19"/>
      <c r="CL1028" s="19"/>
      <c r="CM1028" s="19"/>
      <c r="CN1028" s="19"/>
      <c r="CO1028" s="19"/>
      <c r="CP1028" s="19"/>
      <c r="CQ1028" s="19"/>
      <c r="CR1028" s="19"/>
      <c r="CS1028" s="19"/>
      <c r="CT1028" s="19"/>
      <c r="CU1028" s="19"/>
      <c r="CV1028" s="19"/>
    </row>
    <row r="1029" spans="1:100">
      <c r="A1029" s="19"/>
      <c r="B1029" s="19"/>
      <c r="C1029" s="19"/>
      <c r="D1029" s="19"/>
      <c r="E1029" s="19"/>
      <c r="F1029" s="19"/>
      <c r="G1029" s="19"/>
      <c r="H1029" s="21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  <c r="AK1029" s="19"/>
      <c r="AL1029" s="19"/>
      <c r="AM1029" s="19"/>
      <c r="AN1029" s="19"/>
      <c r="AO1029" s="19"/>
      <c r="AP1029" s="19"/>
      <c r="AQ1029" s="19"/>
      <c r="AR1029" s="19"/>
      <c r="AS1029" s="19"/>
      <c r="AT1029" s="19"/>
      <c r="AU1029" s="19"/>
      <c r="AV1029" s="19"/>
      <c r="AW1029" s="19"/>
      <c r="AX1029" s="19"/>
      <c r="AY1029" s="19"/>
      <c r="AZ1029" s="19"/>
      <c r="BA1029" s="19"/>
      <c r="BB1029" s="19"/>
      <c r="BC1029" s="19"/>
      <c r="BD1029" s="19"/>
      <c r="BE1029" s="19"/>
      <c r="BF1029" s="19"/>
      <c r="BG1029" s="19"/>
      <c r="BH1029" s="19"/>
      <c r="BI1029" s="19"/>
      <c r="BJ1029" s="19"/>
      <c r="BK1029" s="19"/>
      <c r="BL1029" s="19"/>
      <c r="BM1029" s="19"/>
      <c r="BN1029" s="19"/>
      <c r="BO1029" s="19"/>
      <c r="BP1029" s="19"/>
      <c r="BQ1029" s="19"/>
      <c r="BR1029" s="19"/>
      <c r="BS1029" s="19"/>
      <c r="BT1029" s="19"/>
      <c r="BU1029" s="19"/>
      <c r="BV1029" s="19"/>
      <c r="BW1029" s="19"/>
      <c r="BX1029" s="19"/>
      <c r="BY1029" s="19"/>
      <c r="BZ1029" s="19"/>
      <c r="CA1029" s="19"/>
      <c r="CB1029" s="19"/>
      <c r="CC1029" s="19"/>
      <c r="CD1029" s="19"/>
      <c r="CE1029" s="19"/>
      <c r="CF1029" s="19"/>
      <c r="CG1029" s="19"/>
      <c r="CH1029" s="19"/>
      <c r="CI1029" s="19"/>
      <c r="CJ1029" s="19"/>
      <c r="CK1029" s="19"/>
      <c r="CL1029" s="19"/>
      <c r="CM1029" s="19"/>
      <c r="CN1029" s="19"/>
      <c r="CO1029" s="19"/>
      <c r="CP1029" s="19"/>
      <c r="CQ1029" s="19"/>
      <c r="CR1029" s="19"/>
      <c r="CS1029" s="19"/>
      <c r="CT1029" s="19"/>
      <c r="CU1029" s="19"/>
      <c r="CV1029" s="19"/>
    </row>
    <row r="1030" spans="1:100">
      <c r="A1030" s="19"/>
      <c r="B1030" s="19"/>
      <c r="C1030" s="19"/>
      <c r="D1030" s="19"/>
      <c r="E1030" s="19"/>
      <c r="F1030" s="19"/>
      <c r="G1030" s="19"/>
      <c r="H1030" s="21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  <c r="AK1030" s="19"/>
      <c r="AL1030" s="19"/>
      <c r="AM1030" s="19"/>
      <c r="AN1030" s="19"/>
      <c r="AO1030" s="19"/>
      <c r="AP1030" s="19"/>
      <c r="AQ1030" s="19"/>
      <c r="AR1030" s="19"/>
      <c r="AS1030" s="19"/>
      <c r="AT1030" s="19"/>
      <c r="AU1030" s="19"/>
      <c r="AV1030" s="19"/>
      <c r="AW1030" s="19"/>
      <c r="AX1030" s="19"/>
      <c r="AY1030" s="19"/>
      <c r="AZ1030" s="19"/>
      <c r="BA1030" s="19"/>
      <c r="BB1030" s="19"/>
      <c r="BC1030" s="19"/>
      <c r="BD1030" s="19"/>
      <c r="BE1030" s="19"/>
      <c r="BF1030" s="19"/>
      <c r="BG1030" s="19"/>
      <c r="BH1030" s="19"/>
      <c r="BI1030" s="19"/>
      <c r="BJ1030" s="19"/>
      <c r="BK1030" s="19"/>
      <c r="BL1030" s="19"/>
      <c r="BM1030" s="19"/>
      <c r="BN1030" s="19"/>
      <c r="BO1030" s="19"/>
      <c r="BP1030" s="19"/>
      <c r="BQ1030" s="19"/>
      <c r="BR1030" s="19"/>
      <c r="BS1030" s="19"/>
      <c r="BT1030" s="19"/>
      <c r="BU1030" s="19"/>
      <c r="BV1030" s="19"/>
      <c r="BW1030" s="19"/>
      <c r="BX1030" s="19"/>
      <c r="BY1030" s="19"/>
      <c r="BZ1030" s="19"/>
      <c r="CA1030" s="19"/>
      <c r="CB1030" s="19"/>
      <c r="CC1030" s="19"/>
      <c r="CD1030" s="19"/>
      <c r="CE1030" s="19"/>
      <c r="CF1030" s="19"/>
      <c r="CG1030" s="19"/>
      <c r="CH1030" s="19"/>
      <c r="CI1030" s="19"/>
      <c r="CJ1030" s="19"/>
      <c r="CK1030" s="19"/>
      <c r="CL1030" s="19"/>
      <c r="CM1030" s="19"/>
      <c r="CN1030" s="19"/>
      <c r="CO1030" s="19"/>
      <c r="CP1030" s="19"/>
      <c r="CQ1030" s="19"/>
      <c r="CR1030" s="19"/>
      <c r="CS1030" s="19"/>
      <c r="CT1030" s="19"/>
      <c r="CU1030" s="19"/>
      <c r="CV1030" s="19"/>
    </row>
    <row r="1031" spans="1:100">
      <c r="A1031" s="19"/>
      <c r="B1031" s="19"/>
      <c r="C1031" s="19"/>
      <c r="D1031" s="19"/>
      <c r="E1031" s="19"/>
      <c r="F1031" s="19"/>
      <c r="G1031" s="19"/>
      <c r="H1031" s="21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  <c r="AK1031" s="19"/>
      <c r="AL1031" s="19"/>
      <c r="AM1031" s="19"/>
      <c r="AN1031" s="19"/>
      <c r="AO1031" s="19"/>
      <c r="AP1031" s="19"/>
      <c r="AQ1031" s="19"/>
      <c r="AR1031" s="19"/>
      <c r="AS1031" s="19"/>
      <c r="AT1031" s="19"/>
      <c r="AU1031" s="19"/>
      <c r="AV1031" s="19"/>
      <c r="AW1031" s="19"/>
      <c r="AX1031" s="19"/>
      <c r="AY1031" s="19"/>
      <c r="AZ1031" s="19"/>
      <c r="BA1031" s="19"/>
      <c r="BB1031" s="19"/>
      <c r="BC1031" s="19"/>
      <c r="BD1031" s="19"/>
      <c r="BE1031" s="19"/>
      <c r="BF1031" s="19"/>
      <c r="BG1031" s="19"/>
      <c r="BH1031" s="19"/>
      <c r="BI1031" s="19"/>
      <c r="BJ1031" s="19"/>
      <c r="BK1031" s="19"/>
      <c r="BL1031" s="19"/>
      <c r="BM1031" s="19"/>
      <c r="BN1031" s="19"/>
      <c r="BO1031" s="19"/>
      <c r="BP1031" s="19"/>
      <c r="BQ1031" s="19"/>
      <c r="BR1031" s="19"/>
      <c r="BS1031" s="19"/>
      <c r="BT1031" s="19"/>
      <c r="BU1031" s="19"/>
      <c r="BV1031" s="19"/>
      <c r="BW1031" s="19"/>
      <c r="BX1031" s="19"/>
      <c r="BY1031" s="19"/>
      <c r="BZ1031" s="19"/>
      <c r="CA1031" s="19"/>
      <c r="CB1031" s="19"/>
      <c r="CC1031" s="19"/>
      <c r="CD1031" s="19"/>
      <c r="CE1031" s="19"/>
      <c r="CF1031" s="19"/>
      <c r="CG1031" s="19"/>
      <c r="CH1031" s="19"/>
      <c r="CI1031" s="19"/>
      <c r="CJ1031" s="19"/>
      <c r="CK1031" s="19"/>
      <c r="CL1031" s="19"/>
      <c r="CM1031" s="19"/>
      <c r="CN1031" s="19"/>
      <c r="CO1031" s="19"/>
      <c r="CP1031" s="19"/>
      <c r="CQ1031" s="19"/>
      <c r="CR1031" s="19"/>
      <c r="CS1031" s="19"/>
      <c r="CT1031" s="19"/>
      <c r="CU1031" s="19"/>
      <c r="CV1031" s="19"/>
    </row>
    <row r="1032" spans="1:100">
      <c r="A1032" s="19"/>
      <c r="B1032" s="19"/>
      <c r="C1032" s="19"/>
      <c r="D1032" s="19"/>
      <c r="E1032" s="19"/>
      <c r="F1032" s="19"/>
      <c r="G1032" s="19"/>
      <c r="H1032" s="21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  <c r="AK1032" s="19"/>
      <c r="AL1032" s="19"/>
      <c r="AM1032" s="19"/>
      <c r="AN1032" s="19"/>
      <c r="AO1032" s="19"/>
      <c r="AP1032" s="19"/>
      <c r="AQ1032" s="19"/>
      <c r="AR1032" s="19"/>
      <c r="AS1032" s="19"/>
      <c r="AT1032" s="19"/>
      <c r="AU1032" s="19"/>
      <c r="AV1032" s="19"/>
      <c r="AW1032" s="19"/>
      <c r="AX1032" s="19"/>
      <c r="AY1032" s="19"/>
      <c r="AZ1032" s="19"/>
      <c r="BA1032" s="19"/>
      <c r="BB1032" s="19"/>
      <c r="BC1032" s="19"/>
      <c r="BD1032" s="19"/>
      <c r="BE1032" s="19"/>
      <c r="BF1032" s="19"/>
      <c r="BG1032" s="19"/>
      <c r="BH1032" s="19"/>
      <c r="BI1032" s="19"/>
      <c r="BJ1032" s="19"/>
      <c r="BK1032" s="19"/>
      <c r="BL1032" s="19"/>
      <c r="BM1032" s="19"/>
      <c r="BN1032" s="19"/>
      <c r="BO1032" s="19"/>
      <c r="BP1032" s="19"/>
      <c r="BQ1032" s="19"/>
      <c r="BR1032" s="19"/>
      <c r="BS1032" s="19"/>
      <c r="BT1032" s="19"/>
      <c r="BU1032" s="19"/>
      <c r="BV1032" s="19"/>
      <c r="BW1032" s="19"/>
      <c r="BX1032" s="19"/>
      <c r="BY1032" s="19"/>
      <c r="BZ1032" s="19"/>
      <c r="CA1032" s="19"/>
      <c r="CB1032" s="19"/>
      <c r="CC1032" s="19"/>
      <c r="CD1032" s="19"/>
      <c r="CE1032" s="19"/>
      <c r="CF1032" s="19"/>
      <c r="CG1032" s="19"/>
      <c r="CH1032" s="19"/>
      <c r="CI1032" s="19"/>
      <c r="CJ1032" s="19"/>
      <c r="CK1032" s="19"/>
      <c r="CL1032" s="19"/>
      <c r="CM1032" s="19"/>
      <c r="CN1032" s="19"/>
      <c r="CO1032" s="19"/>
      <c r="CP1032" s="19"/>
      <c r="CQ1032" s="19"/>
      <c r="CR1032" s="19"/>
      <c r="CS1032" s="19"/>
      <c r="CT1032" s="19"/>
      <c r="CU1032" s="19"/>
      <c r="CV1032" s="19"/>
    </row>
    <row r="1033" spans="1:100">
      <c r="A1033" s="19"/>
      <c r="B1033" s="19"/>
      <c r="C1033" s="19"/>
      <c r="D1033" s="19"/>
      <c r="E1033" s="19"/>
      <c r="F1033" s="19"/>
      <c r="G1033" s="19"/>
      <c r="H1033" s="21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  <c r="AT1033" s="19"/>
      <c r="AU1033" s="19"/>
      <c r="AV1033" s="19"/>
      <c r="AW1033" s="19"/>
      <c r="AX1033" s="19"/>
      <c r="AY1033" s="19"/>
      <c r="AZ1033" s="19"/>
      <c r="BA1033" s="19"/>
      <c r="BB1033" s="19"/>
      <c r="BC1033" s="19"/>
      <c r="BD1033" s="19"/>
      <c r="BE1033" s="19"/>
      <c r="BF1033" s="19"/>
      <c r="BG1033" s="19"/>
      <c r="BH1033" s="19"/>
      <c r="BI1033" s="19"/>
      <c r="BJ1033" s="19"/>
      <c r="BK1033" s="19"/>
      <c r="BL1033" s="19"/>
      <c r="BM1033" s="19"/>
      <c r="BN1033" s="19"/>
      <c r="BO1033" s="19"/>
      <c r="BP1033" s="19"/>
      <c r="BQ1033" s="19"/>
      <c r="BR1033" s="19"/>
      <c r="BS1033" s="19"/>
      <c r="BT1033" s="19"/>
      <c r="BU1033" s="19"/>
      <c r="BV1033" s="19"/>
      <c r="BW1033" s="19"/>
      <c r="BX1033" s="19"/>
      <c r="BY1033" s="19"/>
      <c r="BZ1033" s="19"/>
      <c r="CA1033" s="19"/>
      <c r="CB1033" s="19"/>
      <c r="CC1033" s="19"/>
      <c r="CD1033" s="19"/>
      <c r="CE1033" s="19"/>
      <c r="CF1033" s="19"/>
      <c r="CG1033" s="19"/>
      <c r="CH1033" s="19"/>
      <c r="CI1033" s="19"/>
      <c r="CJ1033" s="19"/>
      <c r="CK1033" s="19"/>
      <c r="CL1033" s="19"/>
      <c r="CM1033" s="19"/>
      <c r="CN1033" s="19"/>
      <c r="CO1033" s="19"/>
      <c r="CP1033" s="19"/>
      <c r="CQ1033" s="19"/>
      <c r="CR1033" s="19"/>
      <c r="CS1033" s="19"/>
      <c r="CT1033" s="19"/>
      <c r="CU1033" s="19"/>
      <c r="CV1033" s="19"/>
    </row>
    <row r="1034" spans="1:100">
      <c r="A1034" s="19"/>
      <c r="B1034" s="19"/>
      <c r="C1034" s="19"/>
      <c r="D1034" s="19"/>
      <c r="E1034" s="19"/>
      <c r="F1034" s="19"/>
      <c r="G1034" s="19"/>
      <c r="H1034" s="21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  <c r="AH1034" s="19"/>
      <c r="AI1034" s="19"/>
      <c r="AJ1034" s="19"/>
      <c r="AK1034" s="19"/>
      <c r="AL1034" s="19"/>
      <c r="AM1034" s="19"/>
      <c r="AN1034" s="19"/>
      <c r="AO1034" s="19"/>
      <c r="AP1034" s="19"/>
      <c r="AQ1034" s="19"/>
      <c r="AR1034" s="19"/>
      <c r="AS1034" s="19"/>
      <c r="AT1034" s="19"/>
      <c r="AU1034" s="19"/>
      <c r="AV1034" s="19"/>
      <c r="AW1034" s="19"/>
      <c r="AX1034" s="19"/>
      <c r="AY1034" s="19"/>
      <c r="AZ1034" s="19"/>
      <c r="BA1034" s="19"/>
      <c r="BB1034" s="19"/>
      <c r="BC1034" s="19"/>
      <c r="BD1034" s="19"/>
      <c r="BE1034" s="19"/>
      <c r="BF1034" s="19"/>
      <c r="BG1034" s="19"/>
      <c r="BH1034" s="19"/>
      <c r="BI1034" s="19"/>
      <c r="BJ1034" s="19"/>
      <c r="BK1034" s="19"/>
      <c r="BL1034" s="19"/>
      <c r="BM1034" s="19"/>
      <c r="BN1034" s="19"/>
      <c r="BO1034" s="19"/>
      <c r="BP1034" s="19"/>
      <c r="BQ1034" s="19"/>
      <c r="BR1034" s="19"/>
      <c r="BS1034" s="19"/>
      <c r="BT1034" s="19"/>
      <c r="BU1034" s="19"/>
      <c r="BV1034" s="19"/>
      <c r="BW1034" s="19"/>
      <c r="BX1034" s="19"/>
      <c r="BY1034" s="19"/>
      <c r="BZ1034" s="19"/>
      <c r="CA1034" s="19"/>
      <c r="CB1034" s="19"/>
      <c r="CC1034" s="19"/>
      <c r="CD1034" s="19"/>
      <c r="CE1034" s="19"/>
      <c r="CF1034" s="19"/>
      <c r="CG1034" s="19"/>
      <c r="CH1034" s="19"/>
      <c r="CI1034" s="19"/>
      <c r="CJ1034" s="19"/>
      <c r="CK1034" s="19"/>
      <c r="CL1034" s="19"/>
      <c r="CM1034" s="19"/>
      <c r="CN1034" s="19"/>
      <c r="CO1034" s="19"/>
      <c r="CP1034" s="19"/>
      <c r="CQ1034" s="19"/>
      <c r="CR1034" s="19"/>
      <c r="CS1034" s="19"/>
      <c r="CT1034" s="19"/>
      <c r="CU1034" s="19"/>
      <c r="CV1034" s="19"/>
    </row>
    <row r="1035" spans="1:100">
      <c r="A1035" s="19"/>
      <c r="B1035" s="19"/>
      <c r="C1035" s="19"/>
      <c r="D1035" s="19"/>
      <c r="E1035" s="19"/>
      <c r="F1035" s="19"/>
      <c r="G1035" s="19"/>
      <c r="H1035" s="21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  <c r="AK1035" s="19"/>
      <c r="AL1035" s="19"/>
      <c r="AM1035" s="19"/>
      <c r="AN1035" s="19"/>
      <c r="AO1035" s="19"/>
      <c r="AP1035" s="19"/>
      <c r="AQ1035" s="19"/>
      <c r="AR1035" s="19"/>
      <c r="AS1035" s="19"/>
      <c r="AT1035" s="19"/>
      <c r="AU1035" s="19"/>
      <c r="AV1035" s="19"/>
      <c r="AW1035" s="19"/>
      <c r="AX1035" s="19"/>
      <c r="AY1035" s="19"/>
      <c r="AZ1035" s="19"/>
      <c r="BA1035" s="19"/>
      <c r="BB1035" s="19"/>
      <c r="BC1035" s="19"/>
      <c r="BD1035" s="19"/>
      <c r="BE1035" s="19"/>
      <c r="BF1035" s="19"/>
      <c r="BG1035" s="19"/>
      <c r="BH1035" s="19"/>
      <c r="BI1035" s="19"/>
      <c r="BJ1035" s="19"/>
      <c r="BK1035" s="19"/>
      <c r="BL1035" s="19"/>
      <c r="BM1035" s="19"/>
      <c r="BN1035" s="19"/>
      <c r="BO1035" s="19"/>
      <c r="BP1035" s="19"/>
      <c r="BQ1035" s="19"/>
      <c r="BR1035" s="19"/>
      <c r="BS1035" s="19"/>
      <c r="BT1035" s="19"/>
      <c r="BU1035" s="19"/>
      <c r="BV1035" s="19"/>
      <c r="BW1035" s="19"/>
      <c r="BX1035" s="19"/>
      <c r="BY1035" s="19"/>
      <c r="BZ1035" s="19"/>
      <c r="CA1035" s="19"/>
      <c r="CB1035" s="19"/>
      <c r="CC1035" s="19"/>
      <c r="CD1035" s="19"/>
      <c r="CE1035" s="19"/>
      <c r="CF1035" s="19"/>
      <c r="CG1035" s="19"/>
      <c r="CH1035" s="19"/>
      <c r="CI1035" s="19"/>
      <c r="CJ1035" s="19"/>
      <c r="CK1035" s="19"/>
      <c r="CL1035" s="19"/>
      <c r="CM1035" s="19"/>
      <c r="CN1035" s="19"/>
      <c r="CO1035" s="19"/>
      <c r="CP1035" s="19"/>
      <c r="CQ1035" s="19"/>
      <c r="CR1035" s="19"/>
      <c r="CS1035" s="19"/>
      <c r="CT1035" s="19"/>
      <c r="CU1035" s="19"/>
      <c r="CV1035" s="19"/>
    </row>
    <row r="1036" spans="1:100">
      <c r="A1036" s="19"/>
      <c r="B1036" s="19"/>
      <c r="C1036" s="19"/>
      <c r="D1036" s="19"/>
      <c r="E1036" s="19"/>
      <c r="F1036" s="19"/>
      <c r="G1036" s="19"/>
      <c r="H1036" s="21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  <c r="AK1036" s="19"/>
      <c r="AL1036" s="19"/>
      <c r="AM1036" s="19"/>
      <c r="AN1036" s="19"/>
      <c r="AO1036" s="19"/>
      <c r="AP1036" s="19"/>
      <c r="AQ1036" s="19"/>
      <c r="AR1036" s="19"/>
      <c r="AS1036" s="19"/>
      <c r="AT1036" s="19"/>
      <c r="AU1036" s="19"/>
      <c r="AV1036" s="19"/>
      <c r="AW1036" s="19"/>
      <c r="AX1036" s="19"/>
      <c r="AY1036" s="19"/>
      <c r="AZ1036" s="19"/>
      <c r="BA1036" s="19"/>
      <c r="BB1036" s="19"/>
      <c r="BC1036" s="19"/>
      <c r="BD1036" s="19"/>
      <c r="BE1036" s="19"/>
      <c r="BF1036" s="19"/>
      <c r="BG1036" s="19"/>
      <c r="BH1036" s="19"/>
      <c r="BI1036" s="19"/>
      <c r="BJ1036" s="19"/>
      <c r="BK1036" s="19"/>
      <c r="BL1036" s="19"/>
      <c r="BM1036" s="19"/>
      <c r="BN1036" s="19"/>
      <c r="BO1036" s="19"/>
      <c r="BP1036" s="19"/>
      <c r="BQ1036" s="19"/>
      <c r="BR1036" s="19"/>
      <c r="BS1036" s="19"/>
      <c r="BT1036" s="19"/>
      <c r="BU1036" s="19"/>
      <c r="BV1036" s="19"/>
      <c r="BW1036" s="19"/>
      <c r="BX1036" s="19"/>
      <c r="BY1036" s="19"/>
      <c r="BZ1036" s="19"/>
      <c r="CA1036" s="19"/>
      <c r="CB1036" s="19"/>
      <c r="CC1036" s="19"/>
      <c r="CD1036" s="19"/>
      <c r="CE1036" s="19"/>
      <c r="CF1036" s="19"/>
      <c r="CG1036" s="19"/>
      <c r="CH1036" s="19"/>
      <c r="CI1036" s="19"/>
      <c r="CJ1036" s="19"/>
      <c r="CK1036" s="19"/>
      <c r="CL1036" s="19"/>
      <c r="CM1036" s="19"/>
      <c r="CN1036" s="19"/>
      <c r="CO1036" s="19"/>
      <c r="CP1036" s="19"/>
      <c r="CQ1036" s="19"/>
      <c r="CR1036" s="19"/>
      <c r="CS1036" s="19"/>
      <c r="CT1036" s="19"/>
      <c r="CU1036" s="19"/>
      <c r="CV1036" s="19"/>
    </row>
    <row r="1037" spans="1:100">
      <c r="A1037" s="19"/>
      <c r="B1037" s="19"/>
      <c r="C1037" s="19"/>
      <c r="D1037" s="19"/>
      <c r="E1037" s="19"/>
      <c r="F1037" s="19"/>
      <c r="G1037" s="19"/>
      <c r="H1037" s="21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  <c r="AK1037" s="19"/>
      <c r="AL1037" s="19"/>
      <c r="AM1037" s="19"/>
      <c r="AN1037" s="19"/>
      <c r="AO1037" s="19"/>
      <c r="AP1037" s="19"/>
      <c r="AQ1037" s="19"/>
      <c r="AR1037" s="19"/>
      <c r="AS1037" s="19"/>
      <c r="AT1037" s="19"/>
      <c r="AU1037" s="19"/>
      <c r="AV1037" s="19"/>
      <c r="AW1037" s="19"/>
      <c r="AX1037" s="19"/>
      <c r="AY1037" s="19"/>
      <c r="AZ1037" s="19"/>
      <c r="BA1037" s="19"/>
      <c r="BB1037" s="19"/>
      <c r="BC1037" s="19"/>
      <c r="BD1037" s="19"/>
      <c r="BE1037" s="19"/>
      <c r="BF1037" s="19"/>
      <c r="BG1037" s="19"/>
      <c r="BH1037" s="19"/>
      <c r="BI1037" s="19"/>
      <c r="BJ1037" s="19"/>
      <c r="BK1037" s="19"/>
      <c r="BL1037" s="19"/>
      <c r="BM1037" s="19"/>
      <c r="BN1037" s="19"/>
      <c r="BO1037" s="19"/>
      <c r="BP1037" s="19"/>
      <c r="BQ1037" s="19"/>
      <c r="BR1037" s="19"/>
      <c r="BS1037" s="19"/>
      <c r="BT1037" s="19"/>
      <c r="BU1037" s="19"/>
      <c r="BV1037" s="19"/>
      <c r="BW1037" s="19"/>
      <c r="BX1037" s="19"/>
      <c r="BY1037" s="19"/>
      <c r="BZ1037" s="19"/>
      <c r="CA1037" s="19"/>
      <c r="CB1037" s="19"/>
      <c r="CC1037" s="19"/>
      <c r="CD1037" s="19"/>
      <c r="CE1037" s="19"/>
      <c r="CF1037" s="19"/>
      <c r="CG1037" s="19"/>
      <c r="CH1037" s="19"/>
      <c r="CI1037" s="19"/>
      <c r="CJ1037" s="19"/>
      <c r="CK1037" s="19"/>
      <c r="CL1037" s="19"/>
      <c r="CM1037" s="19"/>
      <c r="CN1037" s="19"/>
      <c r="CO1037" s="19"/>
      <c r="CP1037" s="19"/>
      <c r="CQ1037" s="19"/>
      <c r="CR1037" s="19"/>
      <c r="CS1037" s="19"/>
      <c r="CT1037" s="19"/>
      <c r="CU1037" s="19"/>
      <c r="CV1037" s="19"/>
    </row>
    <row r="1038" spans="1:100">
      <c r="A1038" s="19"/>
      <c r="B1038" s="19"/>
      <c r="C1038" s="19"/>
      <c r="D1038" s="19"/>
      <c r="E1038" s="19"/>
      <c r="F1038" s="19"/>
      <c r="G1038" s="19"/>
      <c r="H1038" s="21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  <c r="AH1038" s="19"/>
      <c r="AI1038" s="19"/>
      <c r="AJ1038" s="19"/>
      <c r="AK1038" s="19"/>
      <c r="AL1038" s="19"/>
      <c r="AM1038" s="19"/>
      <c r="AN1038" s="19"/>
      <c r="AO1038" s="19"/>
      <c r="AP1038" s="19"/>
      <c r="AQ1038" s="19"/>
      <c r="AR1038" s="19"/>
      <c r="AS1038" s="19"/>
      <c r="AT1038" s="19"/>
      <c r="AU1038" s="19"/>
      <c r="AV1038" s="19"/>
      <c r="AW1038" s="19"/>
      <c r="AX1038" s="19"/>
      <c r="AY1038" s="19"/>
      <c r="AZ1038" s="19"/>
      <c r="BA1038" s="19"/>
      <c r="BB1038" s="19"/>
      <c r="BC1038" s="19"/>
      <c r="BD1038" s="19"/>
      <c r="BE1038" s="19"/>
      <c r="BF1038" s="19"/>
      <c r="BG1038" s="19"/>
      <c r="BH1038" s="19"/>
      <c r="BI1038" s="19"/>
      <c r="BJ1038" s="19"/>
      <c r="BK1038" s="19"/>
      <c r="BL1038" s="19"/>
      <c r="BM1038" s="19"/>
      <c r="BN1038" s="19"/>
      <c r="BO1038" s="19"/>
      <c r="BP1038" s="19"/>
      <c r="BQ1038" s="19"/>
      <c r="BR1038" s="19"/>
      <c r="BS1038" s="19"/>
      <c r="BT1038" s="19"/>
      <c r="BU1038" s="19"/>
      <c r="BV1038" s="19"/>
      <c r="BW1038" s="19"/>
      <c r="BX1038" s="19"/>
      <c r="BY1038" s="19"/>
      <c r="BZ1038" s="19"/>
      <c r="CA1038" s="19"/>
      <c r="CB1038" s="19"/>
      <c r="CC1038" s="19"/>
      <c r="CD1038" s="19"/>
      <c r="CE1038" s="19"/>
      <c r="CF1038" s="19"/>
      <c r="CG1038" s="19"/>
      <c r="CH1038" s="19"/>
      <c r="CI1038" s="19"/>
      <c r="CJ1038" s="19"/>
      <c r="CK1038" s="19"/>
      <c r="CL1038" s="19"/>
      <c r="CM1038" s="19"/>
      <c r="CN1038" s="19"/>
      <c r="CO1038" s="19"/>
      <c r="CP1038" s="19"/>
      <c r="CQ1038" s="19"/>
      <c r="CR1038" s="19"/>
      <c r="CS1038" s="19"/>
      <c r="CT1038" s="19"/>
      <c r="CU1038" s="19"/>
      <c r="CV1038" s="19"/>
    </row>
    <row r="1039" spans="1:100">
      <c r="A1039" s="19"/>
      <c r="B1039" s="19"/>
      <c r="C1039" s="19"/>
      <c r="D1039" s="19"/>
      <c r="E1039" s="19"/>
      <c r="F1039" s="19"/>
      <c r="G1039" s="19"/>
      <c r="H1039" s="21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  <c r="AK1039" s="19"/>
      <c r="AL1039" s="19"/>
      <c r="AM1039" s="19"/>
      <c r="AN1039" s="19"/>
      <c r="AO1039" s="19"/>
      <c r="AP1039" s="19"/>
      <c r="AQ1039" s="19"/>
      <c r="AR1039" s="19"/>
      <c r="AS1039" s="19"/>
      <c r="AT1039" s="19"/>
      <c r="AU1039" s="19"/>
      <c r="AV1039" s="19"/>
      <c r="AW1039" s="19"/>
      <c r="AX1039" s="19"/>
      <c r="AY1039" s="19"/>
      <c r="AZ1039" s="19"/>
      <c r="BA1039" s="19"/>
      <c r="BB1039" s="19"/>
      <c r="BC1039" s="19"/>
      <c r="BD1039" s="19"/>
      <c r="BE1039" s="19"/>
      <c r="BF1039" s="19"/>
      <c r="BG1039" s="19"/>
      <c r="BH1039" s="19"/>
      <c r="BI1039" s="19"/>
      <c r="BJ1039" s="19"/>
      <c r="BK1039" s="19"/>
      <c r="BL1039" s="19"/>
      <c r="BM1039" s="19"/>
      <c r="BN1039" s="19"/>
      <c r="BO1039" s="19"/>
      <c r="BP1039" s="19"/>
      <c r="BQ1039" s="19"/>
      <c r="BR1039" s="19"/>
      <c r="BS1039" s="19"/>
      <c r="BT1039" s="19"/>
      <c r="BU1039" s="19"/>
      <c r="BV1039" s="19"/>
      <c r="BW1039" s="19"/>
      <c r="BX1039" s="19"/>
      <c r="BY1039" s="19"/>
      <c r="BZ1039" s="19"/>
      <c r="CA1039" s="19"/>
      <c r="CB1039" s="19"/>
      <c r="CC1039" s="19"/>
      <c r="CD1039" s="19"/>
      <c r="CE1039" s="19"/>
      <c r="CF1039" s="19"/>
      <c r="CG1039" s="19"/>
      <c r="CH1039" s="19"/>
      <c r="CI1039" s="19"/>
      <c r="CJ1039" s="19"/>
      <c r="CK1039" s="19"/>
      <c r="CL1039" s="19"/>
      <c r="CM1039" s="19"/>
      <c r="CN1039" s="19"/>
      <c r="CO1039" s="19"/>
      <c r="CP1039" s="19"/>
      <c r="CQ1039" s="19"/>
      <c r="CR1039" s="19"/>
      <c r="CS1039" s="19"/>
      <c r="CT1039" s="19"/>
      <c r="CU1039" s="19"/>
      <c r="CV1039" s="19"/>
    </row>
    <row r="1040" spans="1:100">
      <c r="A1040" s="19"/>
      <c r="B1040" s="19"/>
      <c r="C1040" s="19"/>
      <c r="D1040" s="19"/>
      <c r="E1040" s="19"/>
      <c r="F1040" s="19"/>
      <c r="G1040" s="19"/>
      <c r="H1040" s="21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  <c r="AK1040" s="19"/>
      <c r="AL1040" s="19"/>
      <c r="AM1040" s="19"/>
      <c r="AN1040" s="19"/>
      <c r="AO1040" s="19"/>
      <c r="AP1040" s="19"/>
      <c r="AQ1040" s="19"/>
      <c r="AR1040" s="19"/>
      <c r="AS1040" s="19"/>
      <c r="AT1040" s="19"/>
      <c r="AU1040" s="19"/>
      <c r="AV1040" s="19"/>
      <c r="AW1040" s="19"/>
      <c r="AX1040" s="19"/>
      <c r="AY1040" s="19"/>
      <c r="AZ1040" s="19"/>
      <c r="BA1040" s="19"/>
      <c r="BB1040" s="19"/>
      <c r="BC1040" s="19"/>
      <c r="BD1040" s="19"/>
      <c r="BE1040" s="19"/>
      <c r="BF1040" s="19"/>
      <c r="BG1040" s="19"/>
      <c r="BH1040" s="19"/>
      <c r="BI1040" s="19"/>
      <c r="BJ1040" s="19"/>
      <c r="BK1040" s="19"/>
      <c r="BL1040" s="19"/>
      <c r="BM1040" s="19"/>
      <c r="BN1040" s="19"/>
      <c r="BO1040" s="19"/>
      <c r="BP1040" s="19"/>
      <c r="BQ1040" s="19"/>
      <c r="BR1040" s="19"/>
      <c r="BS1040" s="19"/>
      <c r="BT1040" s="19"/>
      <c r="BU1040" s="19"/>
      <c r="BV1040" s="19"/>
      <c r="BW1040" s="19"/>
      <c r="BX1040" s="19"/>
      <c r="BY1040" s="19"/>
      <c r="BZ1040" s="19"/>
      <c r="CA1040" s="19"/>
      <c r="CB1040" s="19"/>
      <c r="CC1040" s="19"/>
      <c r="CD1040" s="19"/>
      <c r="CE1040" s="19"/>
      <c r="CF1040" s="19"/>
      <c r="CG1040" s="19"/>
      <c r="CH1040" s="19"/>
      <c r="CI1040" s="19"/>
      <c r="CJ1040" s="19"/>
      <c r="CK1040" s="19"/>
      <c r="CL1040" s="19"/>
      <c r="CM1040" s="19"/>
      <c r="CN1040" s="19"/>
      <c r="CO1040" s="19"/>
      <c r="CP1040" s="19"/>
      <c r="CQ1040" s="19"/>
      <c r="CR1040" s="19"/>
      <c r="CS1040" s="19"/>
      <c r="CT1040" s="19"/>
      <c r="CU1040" s="19"/>
      <c r="CV1040" s="19"/>
    </row>
    <row r="1041" spans="1:100">
      <c r="A1041" s="19"/>
      <c r="B1041" s="19"/>
      <c r="C1041" s="19"/>
      <c r="D1041" s="19"/>
      <c r="E1041" s="19"/>
      <c r="F1041" s="19"/>
      <c r="G1041" s="19"/>
      <c r="H1041" s="21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  <c r="AK1041" s="19"/>
      <c r="AL1041" s="19"/>
      <c r="AM1041" s="19"/>
      <c r="AN1041" s="19"/>
      <c r="AO1041" s="19"/>
      <c r="AP1041" s="19"/>
      <c r="AQ1041" s="19"/>
      <c r="AR1041" s="19"/>
      <c r="AS1041" s="19"/>
      <c r="AT1041" s="19"/>
      <c r="AU1041" s="19"/>
      <c r="AV1041" s="19"/>
      <c r="AW1041" s="19"/>
      <c r="AX1041" s="19"/>
      <c r="AY1041" s="19"/>
      <c r="AZ1041" s="19"/>
      <c r="BA1041" s="19"/>
      <c r="BB1041" s="19"/>
      <c r="BC1041" s="19"/>
      <c r="BD1041" s="19"/>
      <c r="BE1041" s="19"/>
      <c r="BF1041" s="19"/>
      <c r="BG1041" s="19"/>
      <c r="BH1041" s="19"/>
      <c r="BI1041" s="19"/>
      <c r="BJ1041" s="19"/>
      <c r="BK1041" s="19"/>
      <c r="BL1041" s="19"/>
      <c r="BM1041" s="19"/>
      <c r="BN1041" s="19"/>
      <c r="BO1041" s="19"/>
      <c r="BP1041" s="19"/>
      <c r="BQ1041" s="19"/>
      <c r="BR1041" s="19"/>
      <c r="BS1041" s="19"/>
      <c r="BT1041" s="19"/>
      <c r="BU1041" s="19"/>
      <c r="BV1041" s="19"/>
      <c r="BW1041" s="19"/>
      <c r="BX1041" s="19"/>
      <c r="BY1041" s="19"/>
      <c r="BZ1041" s="19"/>
      <c r="CA1041" s="19"/>
      <c r="CB1041" s="19"/>
      <c r="CC1041" s="19"/>
      <c r="CD1041" s="19"/>
      <c r="CE1041" s="19"/>
      <c r="CF1041" s="19"/>
      <c r="CG1041" s="19"/>
      <c r="CH1041" s="19"/>
      <c r="CI1041" s="19"/>
      <c r="CJ1041" s="19"/>
      <c r="CK1041" s="19"/>
      <c r="CL1041" s="19"/>
      <c r="CM1041" s="19"/>
      <c r="CN1041" s="19"/>
      <c r="CO1041" s="19"/>
      <c r="CP1041" s="19"/>
      <c r="CQ1041" s="19"/>
      <c r="CR1041" s="19"/>
      <c r="CS1041" s="19"/>
      <c r="CT1041" s="19"/>
      <c r="CU1041" s="19"/>
      <c r="CV1041" s="19"/>
    </row>
    <row r="1042" spans="1:100">
      <c r="A1042" s="19"/>
      <c r="B1042" s="19"/>
      <c r="C1042" s="19"/>
      <c r="D1042" s="19"/>
      <c r="E1042" s="19"/>
      <c r="F1042" s="19"/>
      <c r="G1042" s="19"/>
      <c r="H1042" s="21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  <c r="AH1042" s="19"/>
      <c r="AI1042" s="19"/>
      <c r="AJ1042" s="19"/>
      <c r="AK1042" s="19"/>
      <c r="AL1042" s="19"/>
      <c r="AM1042" s="19"/>
      <c r="AN1042" s="19"/>
      <c r="AO1042" s="19"/>
      <c r="AP1042" s="19"/>
      <c r="AQ1042" s="19"/>
      <c r="AR1042" s="19"/>
      <c r="AS1042" s="19"/>
      <c r="AT1042" s="19"/>
      <c r="AU1042" s="19"/>
      <c r="AV1042" s="19"/>
      <c r="AW1042" s="19"/>
      <c r="AX1042" s="19"/>
      <c r="AY1042" s="19"/>
      <c r="AZ1042" s="19"/>
      <c r="BA1042" s="19"/>
      <c r="BB1042" s="19"/>
      <c r="BC1042" s="19"/>
      <c r="BD1042" s="19"/>
      <c r="BE1042" s="19"/>
      <c r="BF1042" s="19"/>
      <c r="BG1042" s="19"/>
      <c r="BH1042" s="19"/>
      <c r="BI1042" s="19"/>
      <c r="BJ1042" s="19"/>
      <c r="BK1042" s="19"/>
      <c r="BL1042" s="19"/>
      <c r="BM1042" s="19"/>
      <c r="BN1042" s="19"/>
      <c r="BO1042" s="19"/>
      <c r="BP1042" s="19"/>
      <c r="BQ1042" s="19"/>
      <c r="BR1042" s="19"/>
      <c r="BS1042" s="19"/>
      <c r="BT1042" s="19"/>
      <c r="BU1042" s="19"/>
      <c r="BV1042" s="19"/>
      <c r="BW1042" s="19"/>
      <c r="BX1042" s="19"/>
      <c r="BY1042" s="19"/>
      <c r="BZ1042" s="19"/>
      <c r="CA1042" s="19"/>
      <c r="CB1042" s="19"/>
      <c r="CC1042" s="19"/>
      <c r="CD1042" s="19"/>
      <c r="CE1042" s="19"/>
      <c r="CF1042" s="19"/>
      <c r="CG1042" s="19"/>
      <c r="CH1042" s="19"/>
      <c r="CI1042" s="19"/>
      <c r="CJ1042" s="19"/>
      <c r="CK1042" s="19"/>
      <c r="CL1042" s="19"/>
      <c r="CM1042" s="19"/>
      <c r="CN1042" s="19"/>
      <c r="CO1042" s="19"/>
      <c r="CP1042" s="19"/>
      <c r="CQ1042" s="19"/>
      <c r="CR1042" s="19"/>
      <c r="CS1042" s="19"/>
      <c r="CT1042" s="19"/>
      <c r="CU1042" s="19"/>
      <c r="CV1042" s="19"/>
    </row>
    <row r="1043" spans="1:100">
      <c r="A1043" s="19"/>
      <c r="B1043" s="19"/>
      <c r="C1043" s="19"/>
      <c r="D1043" s="19"/>
      <c r="E1043" s="19"/>
      <c r="F1043" s="19"/>
      <c r="G1043" s="19"/>
      <c r="H1043" s="21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  <c r="AK1043" s="19"/>
      <c r="AL1043" s="19"/>
      <c r="AM1043" s="19"/>
      <c r="AN1043" s="19"/>
      <c r="AO1043" s="19"/>
      <c r="AP1043" s="19"/>
      <c r="AQ1043" s="19"/>
      <c r="AR1043" s="19"/>
      <c r="AS1043" s="19"/>
      <c r="AT1043" s="19"/>
      <c r="AU1043" s="19"/>
      <c r="AV1043" s="19"/>
      <c r="AW1043" s="19"/>
      <c r="AX1043" s="19"/>
      <c r="AY1043" s="19"/>
      <c r="AZ1043" s="19"/>
      <c r="BA1043" s="19"/>
      <c r="BB1043" s="19"/>
      <c r="BC1043" s="19"/>
      <c r="BD1043" s="19"/>
      <c r="BE1043" s="19"/>
      <c r="BF1043" s="19"/>
      <c r="BG1043" s="19"/>
      <c r="BH1043" s="19"/>
      <c r="BI1043" s="19"/>
      <c r="BJ1043" s="19"/>
      <c r="BK1043" s="19"/>
      <c r="BL1043" s="19"/>
      <c r="BM1043" s="19"/>
      <c r="BN1043" s="19"/>
      <c r="BO1043" s="19"/>
      <c r="BP1043" s="19"/>
      <c r="BQ1043" s="19"/>
      <c r="BR1043" s="19"/>
      <c r="BS1043" s="19"/>
      <c r="BT1043" s="19"/>
      <c r="BU1043" s="19"/>
      <c r="BV1043" s="19"/>
      <c r="BW1043" s="19"/>
      <c r="BX1043" s="19"/>
      <c r="BY1043" s="19"/>
      <c r="BZ1043" s="19"/>
      <c r="CA1043" s="19"/>
      <c r="CB1043" s="19"/>
      <c r="CC1043" s="19"/>
      <c r="CD1043" s="19"/>
      <c r="CE1043" s="19"/>
      <c r="CF1043" s="19"/>
      <c r="CG1043" s="19"/>
      <c r="CH1043" s="19"/>
      <c r="CI1043" s="19"/>
      <c r="CJ1043" s="19"/>
      <c r="CK1043" s="19"/>
      <c r="CL1043" s="19"/>
      <c r="CM1043" s="19"/>
      <c r="CN1043" s="19"/>
      <c r="CO1043" s="19"/>
      <c r="CP1043" s="19"/>
      <c r="CQ1043" s="19"/>
      <c r="CR1043" s="19"/>
      <c r="CS1043" s="19"/>
      <c r="CT1043" s="19"/>
      <c r="CU1043" s="19"/>
      <c r="CV1043" s="19"/>
    </row>
    <row r="1044" spans="1:100">
      <c r="A1044" s="19"/>
      <c r="B1044" s="19"/>
      <c r="C1044" s="19"/>
      <c r="D1044" s="19"/>
      <c r="E1044" s="19"/>
      <c r="F1044" s="19"/>
      <c r="G1044" s="19"/>
      <c r="H1044" s="21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  <c r="AH1044" s="19"/>
      <c r="AI1044" s="19"/>
      <c r="AJ1044" s="19"/>
      <c r="AK1044" s="19"/>
      <c r="AL1044" s="19"/>
      <c r="AM1044" s="19"/>
      <c r="AN1044" s="19"/>
      <c r="AO1044" s="19"/>
      <c r="AP1044" s="19"/>
      <c r="AQ1044" s="19"/>
      <c r="AR1044" s="19"/>
      <c r="AS1044" s="19"/>
      <c r="AT1044" s="19"/>
      <c r="AU1044" s="19"/>
      <c r="AV1044" s="19"/>
      <c r="AW1044" s="19"/>
      <c r="AX1044" s="19"/>
      <c r="AY1044" s="19"/>
      <c r="AZ1044" s="19"/>
      <c r="BA1044" s="19"/>
      <c r="BB1044" s="19"/>
      <c r="BC1044" s="19"/>
      <c r="BD1044" s="19"/>
      <c r="BE1044" s="19"/>
      <c r="BF1044" s="19"/>
      <c r="BG1044" s="19"/>
      <c r="BH1044" s="19"/>
      <c r="BI1044" s="19"/>
      <c r="BJ1044" s="19"/>
      <c r="BK1044" s="19"/>
      <c r="BL1044" s="19"/>
      <c r="BM1044" s="19"/>
      <c r="BN1044" s="19"/>
      <c r="BO1044" s="19"/>
      <c r="BP1044" s="19"/>
      <c r="BQ1044" s="19"/>
      <c r="BR1044" s="19"/>
      <c r="BS1044" s="19"/>
      <c r="BT1044" s="19"/>
      <c r="BU1044" s="19"/>
      <c r="BV1044" s="19"/>
      <c r="BW1044" s="19"/>
      <c r="BX1044" s="19"/>
      <c r="BY1044" s="19"/>
      <c r="BZ1044" s="19"/>
      <c r="CA1044" s="19"/>
      <c r="CB1044" s="19"/>
      <c r="CC1044" s="19"/>
      <c r="CD1044" s="19"/>
      <c r="CE1044" s="19"/>
      <c r="CF1044" s="19"/>
      <c r="CG1044" s="19"/>
      <c r="CH1044" s="19"/>
      <c r="CI1044" s="19"/>
      <c r="CJ1044" s="19"/>
      <c r="CK1044" s="19"/>
      <c r="CL1044" s="19"/>
      <c r="CM1044" s="19"/>
      <c r="CN1044" s="19"/>
      <c r="CO1044" s="19"/>
      <c r="CP1044" s="19"/>
      <c r="CQ1044" s="19"/>
      <c r="CR1044" s="19"/>
      <c r="CS1044" s="19"/>
      <c r="CT1044" s="19"/>
      <c r="CU1044" s="19"/>
      <c r="CV1044" s="19"/>
    </row>
    <row r="1045" spans="1:100">
      <c r="A1045" s="19"/>
      <c r="B1045" s="19"/>
      <c r="C1045" s="19"/>
      <c r="D1045" s="19"/>
      <c r="E1045" s="19"/>
      <c r="F1045" s="19"/>
      <c r="G1045" s="19"/>
      <c r="H1045" s="21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  <c r="AK1045" s="19"/>
      <c r="AL1045" s="19"/>
      <c r="AM1045" s="19"/>
      <c r="AN1045" s="19"/>
      <c r="AO1045" s="19"/>
      <c r="AP1045" s="19"/>
      <c r="AQ1045" s="19"/>
      <c r="AR1045" s="19"/>
      <c r="AS1045" s="19"/>
      <c r="AT1045" s="19"/>
      <c r="AU1045" s="19"/>
      <c r="AV1045" s="19"/>
      <c r="AW1045" s="19"/>
      <c r="AX1045" s="19"/>
      <c r="AY1045" s="19"/>
      <c r="AZ1045" s="19"/>
      <c r="BA1045" s="19"/>
      <c r="BB1045" s="19"/>
      <c r="BC1045" s="19"/>
      <c r="BD1045" s="19"/>
      <c r="BE1045" s="19"/>
      <c r="BF1045" s="19"/>
      <c r="BG1045" s="19"/>
      <c r="BH1045" s="19"/>
      <c r="BI1045" s="19"/>
      <c r="BJ1045" s="19"/>
      <c r="BK1045" s="19"/>
      <c r="BL1045" s="19"/>
      <c r="BM1045" s="19"/>
      <c r="BN1045" s="19"/>
      <c r="BO1045" s="19"/>
      <c r="BP1045" s="19"/>
      <c r="BQ1045" s="19"/>
      <c r="BR1045" s="19"/>
      <c r="BS1045" s="19"/>
      <c r="BT1045" s="19"/>
      <c r="BU1045" s="19"/>
      <c r="BV1045" s="19"/>
      <c r="BW1045" s="19"/>
      <c r="BX1045" s="19"/>
      <c r="BY1045" s="19"/>
      <c r="BZ1045" s="19"/>
      <c r="CA1045" s="19"/>
      <c r="CB1045" s="19"/>
      <c r="CC1045" s="19"/>
      <c r="CD1045" s="19"/>
      <c r="CE1045" s="19"/>
      <c r="CF1045" s="19"/>
      <c r="CG1045" s="19"/>
      <c r="CH1045" s="19"/>
      <c r="CI1045" s="19"/>
      <c r="CJ1045" s="19"/>
      <c r="CK1045" s="19"/>
      <c r="CL1045" s="19"/>
      <c r="CM1045" s="19"/>
      <c r="CN1045" s="19"/>
      <c r="CO1045" s="19"/>
      <c r="CP1045" s="19"/>
      <c r="CQ1045" s="19"/>
      <c r="CR1045" s="19"/>
      <c r="CS1045" s="19"/>
      <c r="CT1045" s="19"/>
      <c r="CU1045" s="19"/>
      <c r="CV1045" s="19"/>
    </row>
    <row r="1046" spans="1:100">
      <c r="A1046" s="19"/>
      <c r="B1046" s="19"/>
      <c r="C1046" s="19"/>
      <c r="D1046" s="19"/>
      <c r="E1046" s="19"/>
      <c r="F1046" s="19"/>
      <c r="G1046" s="19"/>
      <c r="H1046" s="21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  <c r="AK1046" s="19"/>
      <c r="AL1046" s="19"/>
      <c r="AM1046" s="19"/>
      <c r="AN1046" s="19"/>
      <c r="AO1046" s="19"/>
      <c r="AP1046" s="19"/>
      <c r="AQ1046" s="19"/>
      <c r="AR1046" s="19"/>
      <c r="AS1046" s="19"/>
      <c r="AT1046" s="19"/>
      <c r="AU1046" s="19"/>
      <c r="AV1046" s="19"/>
      <c r="AW1046" s="19"/>
      <c r="AX1046" s="19"/>
      <c r="AY1046" s="19"/>
      <c r="AZ1046" s="19"/>
      <c r="BA1046" s="19"/>
      <c r="BB1046" s="19"/>
      <c r="BC1046" s="19"/>
      <c r="BD1046" s="19"/>
      <c r="BE1046" s="19"/>
      <c r="BF1046" s="19"/>
      <c r="BG1046" s="19"/>
      <c r="BH1046" s="19"/>
      <c r="BI1046" s="19"/>
      <c r="BJ1046" s="19"/>
      <c r="BK1046" s="19"/>
      <c r="BL1046" s="19"/>
      <c r="BM1046" s="19"/>
      <c r="BN1046" s="19"/>
      <c r="BO1046" s="19"/>
      <c r="BP1046" s="19"/>
      <c r="BQ1046" s="19"/>
      <c r="BR1046" s="19"/>
      <c r="BS1046" s="19"/>
      <c r="BT1046" s="19"/>
      <c r="BU1046" s="19"/>
      <c r="BV1046" s="19"/>
      <c r="BW1046" s="19"/>
      <c r="BX1046" s="19"/>
      <c r="BY1046" s="19"/>
      <c r="BZ1046" s="19"/>
      <c r="CA1046" s="19"/>
      <c r="CB1046" s="19"/>
      <c r="CC1046" s="19"/>
      <c r="CD1046" s="19"/>
      <c r="CE1046" s="19"/>
      <c r="CF1046" s="19"/>
      <c r="CG1046" s="19"/>
      <c r="CH1046" s="19"/>
      <c r="CI1046" s="19"/>
      <c r="CJ1046" s="19"/>
      <c r="CK1046" s="19"/>
      <c r="CL1046" s="19"/>
      <c r="CM1046" s="19"/>
      <c r="CN1046" s="19"/>
      <c r="CO1046" s="19"/>
      <c r="CP1046" s="19"/>
      <c r="CQ1046" s="19"/>
      <c r="CR1046" s="19"/>
      <c r="CS1046" s="19"/>
      <c r="CT1046" s="19"/>
      <c r="CU1046" s="19"/>
      <c r="CV1046" s="19"/>
    </row>
    <row r="1047" spans="1:100">
      <c r="A1047" s="19"/>
      <c r="B1047" s="19"/>
      <c r="C1047" s="19"/>
      <c r="D1047" s="19"/>
      <c r="E1047" s="19"/>
      <c r="F1047" s="19"/>
      <c r="G1047" s="19"/>
      <c r="H1047" s="21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  <c r="AK1047" s="19"/>
      <c r="AL1047" s="19"/>
      <c r="AM1047" s="19"/>
      <c r="AN1047" s="19"/>
      <c r="AO1047" s="19"/>
      <c r="AP1047" s="19"/>
      <c r="AQ1047" s="19"/>
      <c r="AR1047" s="19"/>
      <c r="AS1047" s="19"/>
      <c r="AT1047" s="19"/>
      <c r="AU1047" s="19"/>
      <c r="AV1047" s="19"/>
      <c r="AW1047" s="19"/>
      <c r="AX1047" s="19"/>
      <c r="AY1047" s="19"/>
      <c r="AZ1047" s="19"/>
      <c r="BA1047" s="19"/>
      <c r="BB1047" s="19"/>
      <c r="BC1047" s="19"/>
      <c r="BD1047" s="19"/>
      <c r="BE1047" s="19"/>
      <c r="BF1047" s="19"/>
      <c r="BG1047" s="19"/>
      <c r="BH1047" s="19"/>
      <c r="BI1047" s="19"/>
      <c r="BJ1047" s="19"/>
      <c r="BK1047" s="19"/>
      <c r="BL1047" s="19"/>
      <c r="BM1047" s="19"/>
      <c r="BN1047" s="19"/>
      <c r="BO1047" s="19"/>
      <c r="BP1047" s="19"/>
      <c r="BQ1047" s="19"/>
      <c r="BR1047" s="19"/>
      <c r="BS1047" s="19"/>
      <c r="BT1047" s="19"/>
      <c r="BU1047" s="19"/>
      <c r="BV1047" s="19"/>
      <c r="BW1047" s="19"/>
      <c r="BX1047" s="19"/>
      <c r="BY1047" s="19"/>
      <c r="BZ1047" s="19"/>
      <c r="CA1047" s="19"/>
      <c r="CB1047" s="19"/>
      <c r="CC1047" s="19"/>
      <c r="CD1047" s="19"/>
      <c r="CE1047" s="19"/>
      <c r="CF1047" s="19"/>
      <c r="CG1047" s="19"/>
      <c r="CH1047" s="19"/>
      <c r="CI1047" s="19"/>
      <c r="CJ1047" s="19"/>
      <c r="CK1047" s="19"/>
      <c r="CL1047" s="19"/>
      <c r="CM1047" s="19"/>
      <c r="CN1047" s="19"/>
      <c r="CO1047" s="19"/>
      <c r="CP1047" s="19"/>
      <c r="CQ1047" s="19"/>
      <c r="CR1047" s="19"/>
      <c r="CS1047" s="19"/>
      <c r="CT1047" s="19"/>
      <c r="CU1047" s="19"/>
      <c r="CV1047" s="19"/>
    </row>
    <row r="1048" spans="1:100">
      <c r="A1048" s="19"/>
      <c r="B1048" s="19"/>
      <c r="C1048" s="19"/>
      <c r="D1048" s="19"/>
      <c r="E1048" s="19"/>
      <c r="F1048" s="19"/>
      <c r="G1048" s="19"/>
      <c r="H1048" s="21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  <c r="AK1048" s="19"/>
      <c r="AL1048" s="19"/>
      <c r="AM1048" s="19"/>
      <c r="AN1048" s="19"/>
      <c r="AO1048" s="19"/>
      <c r="AP1048" s="19"/>
      <c r="AQ1048" s="19"/>
      <c r="AR1048" s="19"/>
      <c r="AS1048" s="19"/>
      <c r="AT1048" s="19"/>
      <c r="AU1048" s="19"/>
      <c r="AV1048" s="19"/>
      <c r="AW1048" s="19"/>
      <c r="AX1048" s="19"/>
      <c r="AY1048" s="19"/>
      <c r="AZ1048" s="19"/>
      <c r="BA1048" s="19"/>
      <c r="BB1048" s="19"/>
      <c r="BC1048" s="19"/>
      <c r="BD1048" s="19"/>
      <c r="BE1048" s="19"/>
      <c r="BF1048" s="19"/>
      <c r="BG1048" s="19"/>
      <c r="BH1048" s="19"/>
      <c r="BI1048" s="19"/>
      <c r="BJ1048" s="19"/>
      <c r="BK1048" s="19"/>
      <c r="BL1048" s="19"/>
      <c r="BM1048" s="19"/>
      <c r="BN1048" s="19"/>
      <c r="BO1048" s="19"/>
      <c r="BP1048" s="19"/>
      <c r="BQ1048" s="19"/>
      <c r="BR1048" s="19"/>
      <c r="BS1048" s="19"/>
      <c r="BT1048" s="19"/>
      <c r="BU1048" s="19"/>
      <c r="BV1048" s="19"/>
      <c r="BW1048" s="19"/>
      <c r="BX1048" s="19"/>
      <c r="BY1048" s="19"/>
      <c r="BZ1048" s="19"/>
      <c r="CA1048" s="19"/>
      <c r="CB1048" s="19"/>
      <c r="CC1048" s="19"/>
      <c r="CD1048" s="19"/>
      <c r="CE1048" s="19"/>
      <c r="CF1048" s="19"/>
      <c r="CG1048" s="19"/>
      <c r="CH1048" s="19"/>
      <c r="CI1048" s="19"/>
      <c r="CJ1048" s="19"/>
      <c r="CK1048" s="19"/>
      <c r="CL1048" s="19"/>
      <c r="CM1048" s="19"/>
      <c r="CN1048" s="19"/>
      <c r="CO1048" s="19"/>
      <c r="CP1048" s="19"/>
      <c r="CQ1048" s="19"/>
      <c r="CR1048" s="19"/>
      <c r="CS1048" s="19"/>
      <c r="CT1048" s="19"/>
      <c r="CU1048" s="19"/>
      <c r="CV1048" s="19"/>
    </row>
    <row r="1049" spans="1:100">
      <c r="A1049" s="19"/>
      <c r="B1049" s="19"/>
      <c r="C1049" s="19"/>
      <c r="D1049" s="19"/>
      <c r="E1049" s="19"/>
      <c r="F1049" s="19"/>
      <c r="G1049" s="19"/>
      <c r="H1049" s="21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  <c r="AK1049" s="19"/>
      <c r="AL1049" s="19"/>
      <c r="AM1049" s="19"/>
      <c r="AN1049" s="19"/>
      <c r="AO1049" s="19"/>
      <c r="AP1049" s="19"/>
      <c r="AQ1049" s="19"/>
      <c r="AR1049" s="19"/>
      <c r="AS1049" s="19"/>
      <c r="AT1049" s="19"/>
      <c r="AU1049" s="19"/>
      <c r="AV1049" s="19"/>
      <c r="AW1049" s="19"/>
      <c r="AX1049" s="19"/>
      <c r="AY1049" s="19"/>
      <c r="AZ1049" s="19"/>
      <c r="BA1049" s="19"/>
      <c r="BB1049" s="19"/>
      <c r="BC1049" s="19"/>
      <c r="BD1049" s="19"/>
      <c r="BE1049" s="19"/>
      <c r="BF1049" s="19"/>
      <c r="BG1049" s="19"/>
      <c r="BH1049" s="19"/>
      <c r="BI1049" s="19"/>
      <c r="BJ1049" s="19"/>
      <c r="BK1049" s="19"/>
      <c r="BL1049" s="19"/>
      <c r="BM1049" s="19"/>
      <c r="BN1049" s="19"/>
      <c r="BO1049" s="19"/>
      <c r="BP1049" s="19"/>
      <c r="BQ1049" s="19"/>
      <c r="BR1049" s="19"/>
      <c r="BS1049" s="19"/>
      <c r="BT1049" s="19"/>
      <c r="BU1049" s="19"/>
      <c r="BV1049" s="19"/>
      <c r="BW1049" s="19"/>
      <c r="BX1049" s="19"/>
      <c r="BY1049" s="19"/>
      <c r="BZ1049" s="19"/>
      <c r="CA1049" s="19"/>
      <c r="CB1049" s="19"/>
      <c r="CC1049" s="19"/>
      <c r="CD1049" s="19"/>
      <c r="CE1049" s="19"/>
      <c r="CF1049" s="19"/>
      <c r="CG1049" s="19"/>
      <c r="CH1049" s="19"/>
      <c r="CI1049" s="19"/>
      <c r="CJ1049" s="19"/>
      <c r="CK1049" s="19"/>
      <c r="CL1049" s="19"/>
      <c r="CM1049" s="19"/>
      <c r="CN1049" s="19"/>
      <c r="CO1049" s="19"/>
      <c r="CP1049" s="19"/>
      <c r="CQ1049" s="19"/>
      <c r="CR1049" s="19"/>
      <c r="CS1049" s="19"/>
      <c r="CT1049" s="19"/>
      <c r="CU1049" s="19"/>
      <c r="CV1049" s="19"/>
    </row>
    <row r="1050" spans="1:100">
      <c r="A1050" s="19"/>
      <c r="B1050" s="19"/>
      <c r="C1050" s="19"/>
      <c r="D1050" s="19"/>
      <c r="E1050" s="19"/>
      <c r="F1050" s="19"/>
      <c r="G1050" s="19"/>
      <c r="H1050" s="21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  <c r="AK1050" s="19"/>
      <c r="AL1050" s="19"/>
      <c r="AM1050" s="19"/>
      <c r="AN1050" s="19"/>
      <c r="AO1050" s="19"/>
      <c r="AP1050" s="19"/>
      <c r="AQ1050" s="19"/>
      <c r="AR1050" s="19"/>
      <c r="AS1050" s="19"/>
      <c r="AT1050" s="19"/>
      <c r="AU1050" s="19"/>
      <c r="AV1050" s="19"/>
      <c r="AW1050" s="19"/>
      <c r="AX1050" s="19"/>
      <c r="AY1050" s="19"/>
      <c r="AZ1050" s="19"/>
      <c r="BA1050" s="19"/>
      <c r="BB1050" s="19"/>
      <c r="BC1050" s="19"/>
      <c r="BD1050" s="19"/>
      <c r="BE1050" s="19"/>
      <c r="BF1050" s="19"/>
      <c r="BG1050" s="19"/>
      <c r="BH1050" s="19"/>
      <c r="BI1050" s="19"/>
      <c r="BJ1050" s="19"/>
      <c r="BK1050" s="19"/>
      <c r="BL1050" s="19"/>
      <c r="BM1050" s="19"/>
      <c r="BN1050" s="19"/>
      <c r="BO1050" s="19"/>
      <c r="BP1050" s="19"/>
      <c r="BQ1050" s="19"/>
      <c r="BR1050" s="19"/>
      <c r="BS1050" s="19"/>
      <c r="BT1050" s="19"/>
      <c r="BU1050" s="19"/>
      <c r="BV1050" s="19"/>
      <c r="BW1050" s="19"/>
      <c r="BX1050" s="19"/>
      <c r="BY1050" s="19"/>
      <c r="BZ1050" s="19"/>
      <c r="CA1050" s="19"/>
      <c r="CB1050" s="19"/>
      <c r="CC1050" s="19"/>
      <c r="CD1050" s="19"/>
      <c r="CE1050" s="19"/>
      <c r="CF1050" s="19"/>
      <c r="CG1050" s="19"/>
      <c r="CH1050" s="19"/>
      <c r="CI1050" s="19"/>
      <c r="CJ1050" s="19"/>
      <c r="CK1050" s="19"/>
      <c r="CL1050" s="19"/>
      <c r="CM1050" s="19"/>
      <c r="CN1050" s="19"/>
      <c r="CO1050" s="19"/>
      <c r="CP1050" s="19"/>
      <c r="CQ1050" s="19"/>
      <c r="CR1050" s="19"/>
      <c r="CS1050" s="19"/>
      <c r="CT1050" s="19"/>
      <c r="CU1050" s="19"/>
      <c r="CV1050" s="19"/>
    </row>
    <row r="1051" spans="1:100">
      <c r="A1051" s="19"/>
      <c r="B1051" s="19"/>
      <c r="C1051" s="19"/>
      <c r="D1051" s="19"/>
      <c r="E1051" s="19"/>
      <c r="F1051" s="19"/>
      <c r="G1051" s="19"/>
      <c r="H1051" s="21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  <c r="AK1051" s="19"/>
      <c r="AL1051" s="19"/>
      <c r="AM1051" s="19"/>
      <c r="AN1051" s="19"/>
      <c r="AO1051" s="19"/>
      <c r="AP1051" s="19"/>
      <c r="AQ1051" s="19"/>
      <c r="AR1051" s="19"/>
      <c r="AS1051" s="19"/>
      <c r="AT1051" s="19"/>
      <c r="AU1051" s="19"/>
      <c r="AV1051" s="19"/>
      <c r="AW1051" s="19"/>
      <c r="AX1051" s="19"/>
      <c r="AY1051" s="19"/>
      <c r="AZ1051" s="19"/>
      <c r="BA1051" s="19"/>
      <c r="BB1051" s="19"/>
      <c r="BC1051" s="19"/>
      <c r="BD1051" s="19"/>
      <c r="BE1051" s="19"/>
      <c r="BF1051" s="19"/>
      <c r="BG1051" s="19"/>
      <c r="BH1051" s="19"/>
      <c r="BI1051" s="19"/>
      <c r="BJ1051" s="19"/>
      <c r="BK1051" s="19"/>
      <c r="BL1051" s="19"/>
      <c r="BM1051" s="19"/>
      <c r="BN1051" s="19"/>
      <c r="BO1051" s="19"/>
      <c r="BP1051" s="19"/>
      <c r="BQ1051" s="19"/>
      <c r="BR1051" s="19"/>
      <c r="BS1051" s="19"/>
      <c r="BT1051" s="19"/>
      <c r="BU1051" s="19"/>
      <c r="BV1051" s="19"/>
      <c r="BW1051" s="19"/>
      <c r="BX1051" s="19"/>
      <c r="BY1051" s="19"/>
      <c r="BZ1051" s="19"/>
      <c r="CA1051" s="19"/>
      <c r="CB1051" s="19"/>
      <c r="CC1051" s="19"/>
      <c r="CD1051" s="19"/>
      <c r="CE1051" s="19"/>
      <c r="CF1051" s="19"/>
      <c r="CG1051" s="19"/>
      <c r="CH1051" s="19"/>
      <c r="CI1051" s="19"/>
      <c r="CJ1051" s="19"/>
      <c r="CK1051" s="19"/>
      <c r="CL1051" s="19"/>
      <c r="CM1051" s="19"/>
      <c r="CN1051" s="19"/>
      <c r="CO1051" s="19"/>
      <c r="CP1051" s="19"/>
      <c r="CQ1051" s="19"/>
      <c r="CR1051" s="19"/>
      <c r="CS1051" s="19"/>
      <c r="CT1051" s="19"/>
      <c r="CU1051" s="19"/>
      <c r="CV1051" s="19"/>
    </row>
    <row r="1052" spans="1:100">
      <c r="A1052" s="19"/>
      <c r="B1052" s="19"/>
      <c r="C1052" s="19"/>
      <c r="D1052" s="19"/>
      <c r="E1052" s="19"/>
      <c r="F1052" s="19"/>
      <c r="G1052" s="19"/>
      <c r="H1052" s="21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  <c r="AK1052" s="19"/>
      <c r="AL1052" s="19"/>
      <c r="AM1052" s="19"/>
      <c r="AN1052" s="19"/>
      <c r="AO1052" s="19"/>
      <c r="AP1052" s="19"/>
      <c r="AQ1052" s="19"/>
      <c r="AR1052" s="19"/>
      <c r="AS1052" s="19"/>
      <c r="AT1052" s="19"/>
      <c r="AU1052" s="19"/>
      <c r="AV1052" s="19"/>
      <c r="AW1052" s="19"/>
      <c r="AX1052" s="19"/>
      <c r="AY1052" s="19"/>
      <c r="AZ1052" s="19"/>
      <c r="BA1052" s="19"/>
      <c r="BB1052" s="19"/>
      <c r="BC1052" s="19"/>
      <c r="BD1052" s="19"/>
      <c r="BE1052" s="19"/>
      <c r="BF1052" s="19"/>
      <c r="BG1052" s="19"/>
      <c r="BH1052" s="19"/>
      <c r="BI1052" s="19"/>
      <c r="BJ1052" s="19"/>
      <c r="BK1052" s="19"/>
      <c r="BL1052" s="19"/>
      <c r="BM1052" s="19"/>
      <c r="BN1052" s="19"/>
      <c r="BO1052" s="19"/>
      <c r="BP1052" s="19"/>
      <c r="BQ1052" s="19"/>
      <c r="BR1052" s="19"/>
      <c r="BS1052" s="19"/>
      <c r="BT1052" s="19"/>
      <c r="BU1052" s="19"/>
      <c r="BV1052" s="19"/>
      <c r="BW1052" s="19"/>
      <c r="BX1052" s="19"/>
      <c r="BY1052" s="19"/>
      <c r="BZ1052" s="19"/>
      <c r="CA1052" s="19"/>
      <c r="CB1052" s="19"/>
      <c r="CC1052" s="19"/>
      <c r="CD1052" s="19"/>
      <c r="CE1052" s="19"/>
      <c r="CF1052" s="19"/>
      <c r="CG1052" s="19"/>
      <c r="CH1052" s="19"/>
      <c r="CI1052" s="19"/>
      <c r="CJ1052" s="19"/>
      <c r="CK1052" s="19"/>
      <c r="CL1052" s="19"/>
      <c r="CM1052" s="19"/>
      <c r="CN1052" s="19"/>
      <c r="CO1052" s="19"/>
      <c r="CP1052" s="19"/>
      <c r="CQ1052" s="19"/>
      <c r="CR1052" s="19"/>
      <c r="CS1052" s="19"/>
      <c r="CT1052" s="19"/>
      <c r="CU1052" s="19"/>
      <c r="CV1052" s="19"/>
    </row>
    <row r="1053" spans="1:100">
      <c r="A1053" s="19"/>
      <c r="B1053" s="19"/>
      <c r="C1053" s="19"/>
      <c r="D1053" s="19"/>
      <c r="E1053" s="19"/>
      <c r="F1053" s="19"/>
      <c r="G1053" s="19"/>
      <c r="H1053" s="21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  <c r="AK1053" s="19"/>
      <c r="AL1053" s="19"/>
      <c r="AM1053" s="19"/>
      <c r="AN1053" s="19"/>
      <c r="AO1053" s="19"/>
      <c r="AP1053" s="19"/>
      <c r="AQ1053" s="19"/>
      <c r="AR1053" s="19"/>
      <c r="AS1053" s="19"/>
      <c r="AT1053" s="19"/>
      <c r="AU1053" s="19"/>
      <c r="AV1053" s="19"/>
      <c r="AW1053" s="19"/>
      <c r="AX1053" s="19"/>
      <c r="AY1053" s="19"/>
      <c r="AZ1053" s="19"/>
      <c r="BA1053" s="19"/>
      <c r="BB1053" s="19"/>
      <c r="BC1053" s="19"/>
      <c r="BD1053" s="19"/>
      <c r="BE1053" s="19"/>
      <c r="BF1053" s="19"/>
      <c r="BG1053" s="19"/>
      <c r="BH1053" s="19"/>
      <c r="BI1053" s="19"/>
      <c r="BJ1053" s="19"/>
      <c r="BK1053" s="19"/>
      <c r="BL1053" s="19"/>
      <c r="BM1053" s="19"/>
      <c r="BN1053" s="19"/>
      <c r="BO1053" s="19"/>
      <c r="BP1053" s="19"/>
      <c r="BQ1053" s="19"/>
      <c r="BR1053" s="19"/>
      <c r="BS1053" s="19"/>
      <c r="BT1053" s="19"/>
      <c r="BU1053" s="19"/>
      <c r="BV1053" s="19"/>
      <c r="BW1053" s="19"/>
      <c r="BX1053" s="19"/>
      <c r="BY1053" s="19"/>
      <c r="BZ1053" s="19"/>
      <c r="CA1053" s="19"/>
      <c r="CB1053" s="19"/>
      <c r="CC1053" s="19"/>
      <c r="CD1053" s="19"/>
      <c r="CE1053" s="19"/>
      <c r="CF1053" s="19"/>
      <c r="CG1053" s="19"/>
      <c r="CH1053" s="19"/>
      <c r="CI1053" s="19"/>
      <c r="CJ1053" s="19"/>
      <c r="CK1053" s="19"/>
      <c r="CL1053" s="19"/>
      <c r="CM1053" s="19"/>
      <c r="CN1053" s="19"/>
      <c r="CO1053" s="19"/>
      <c r="CP1053" s="19"/>
      <c r="CQ1053" s="19"/>
      <c r="CR1053" s="19"/>
      <c r="CS1053" s="19"/>
      <c r="CT1053" s="19"/>
      <c r="CU1053" s="19"/>
      <c r="CV1053" s="19"/>
    </row>
    <row r="1054" spans="1:100">
      <c r="A1054" s="19"/>
      <c r="B1054" s="19"/>
      <c r="C1054" s="19"/>
      <c r="D1054" s="19"/>
      <c r="E1054" s="19"/>
      <c r="F1054" s="19"/>
      <c r="G1054" s="19"/>
      <c r="H1054" s="21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  <c r="AK1054" s="19"/>
      <c r="AL1054" s="19"/>
      <c r="AM1054" s="19"/>
      <c r="AN1054" s="19"/>
      <c r="AO1054" s="19"/>
      <c r="AP1054" s="19"/>
      <c r="AQ1054" s="19"/>
      <c r="AR1054" s="19"/>
      <c r="AS1054" s="19"/>
      <c r="AT1054" s="19"/>
      <c r="AU1054" s="19"/>
      <c r="AV1054" s="19"/>
      <c r="AW1054" s="19"/>
      <c r="AX1054" s="19"/>
      <c r="AY1054" s="19"/>
      <c r="AZ1054" s="19"/>
      <c r="BA1054" s="19"/>
      <c r="BB1054" s="19"/>
      <c r="BC1054" s="19"/>
      <c r="BD1054" s="19"/>
      <c r="BE1054" s="19"/>
      <c r="BF1054" s="19"/>
      <c r="BG1054" s="19"/>
      <c r="BH1054" s="19"/>
      <c r="BI1054" s="19"/>
      <c r="BJ1054" s="19"/>
      <c r="BK1054" s="19"/>
      <c r="BL1054" s="19"/>
      <c r="BM1054" s="19"/>
      <c r="BN1054" s="19"/>
      <c r="BO1054" s="19"/>
      <c r="BP1054" s="19"/>
      <c r="BQ1054" s="19"/>
      <c r="BR1054" s="19"/>
      <c r="BS1054" s="19"/>
      <c r="BT1054" s="19"/>
      <c r="BU1054" s="19"/>
      <c r="BV1054" s="19"/>
      <c r="BW1054" s="19"/>
      <c r="BX1054" s="19"/>
      <c r="BY1054" s="19"/>
      <c r="BZ1054" s="19"/>
      <c r="CA1054" s="19"/>
      <c r="CB1054" s="19"/>
      <c r="CC1054" s="19"/>
      <c r="CD1054" s="19"/>
      <c r="CE1054" s="19"/>
      <c r="CF1054" s="19"/>
      <c r="CG1054" s="19"/>
      <c r="CH1054" s="19"/>
      <c r="CI1054" s="19"/>
      <c r="CJ1054" s="19"/>
      <c r="CK1054" s="19"/>
      <c r="CL1054" s="19"/>
      <c r="CM1054" s="19"/>
      <c r="CN1054" s="19"/>
      <c r="CO1054" s="19"/>
      <c r="CP1054" s="19"/>
      <c r="CQ1054" s="19"/>
      <c r="CR1054" s="19"/>
      <c r="CS1054" s="19"/>
      <c r="CT1054" s="19"/>
      <c r="CU1054" s="19"/>
      <c r="CV1054" s="19"/>
    </row>
    <row r="1055" spans="1:100">
      <c r="A1055" s="19"/>
      <c r="B1055" s="19"/>
      <c r="C1055" s="19"/>
      <c r="D1055" s="19"/>
      <c r="E1055" s="19"/>
      <c r="F1055" s="19"/>
      <c r="G1055" s="19"/>
      <c r="H1055" s="21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  <c r="AK1055" s="19"/>
      <c r="AL1055" s="19"/>
      <c r="AM1055" s="19"/>
      <c r="AN1055" s="19"/>
      <c r="AO1055" s="19"/>
      <c r="AP1055" s="19"/>
      <c r="AQ1055" s="19"/>
      <c r="AR1055" s="19"/>
      <c r="AS1055" s="19"/>
      <c r="AT1055" s="19"/>
      <c r="AU1055" s="19"/>
      <c r="AV1055" s="19"/>
      <c r="AW1055" s="19"/>
      <c r="AX1055" s="19"/>
      <c r="AY1055" s="19"/>
      <c r="AZ1055" s="19"/>
      <c r="BA1055" s="19"/>
      <c r="BB1055" s="19"/>
      <c r="BC1055" s="19"/>
      <c r="BD1055" s="19"/>
      <c r="BE1055" s="19"/>
      <c r="BF1055" s="19"/>
      <c r="BG1055" s="19"/>
      <c r="BH1055" s="19"/>
      <c r="BI1055" s="19"/>
      <c r="BJ1055" s="19"/>
      <c r="BK1055" s="19"/>
      <c r="BL1055" s="19"/>
      <c r="BM1055" s="19"/>
      <c r="BN1055" s="19"/>
      <c r="BO1055" s="19"/>
      <c r="BP1055" s="19"/>
      <c r="BQ1055" s="19"/>
      <c r="BR1055" s="19"/>
      <c r="BS1055" s="19"/>
      <c r="BT1055" s="19"/>
      <c r="BU1055" s="19"/>
      <c r="BV1055" s="19"/>
      <c r="BW1055" s="19"/>
      <c r="BX1055" s="19"/>
      <c r="BY1055" s="19"/>
      <c r="BZ1055" s="19"/>
      <c r="CA1055" s="19"/>
      <c r="CB1055" s="19"/>
      <c r="CC1055" s="19"/>
      <c r="CD1055" s="19"/>
      <c r="CE1055" s="19"/>
      <c r="CF1055" s="19"/>
      <c r="CG1055" s="19"/>
      <c r="CH1055" s="19"/>
      <c r="CI1055" s="19"/>
      <c r="CJ1055" s="19"/>
      <c r="CK1055" s="19"/>
      <c r="CL1055" s="19"/>
      <c r="CM1055" s="19"/>
      <c r="CN1055" s="19"/>
      <c r="CO1055" s="19"/>
      <c r="CP1055" s="19"/>
      <c r="CQ1055" s="19"/>
      <c r="CR1055" s="19"/>
      <c r="CS1055" s="19"/>
      <c r="CT1055" s="19"/>
      <c r="CU1055" s="19"/>
      <c r="CV1055" s="19"/>
    </row>
    <row r="1056" spans="1:100">
      <c r="A1056" s="19"/>
      <c r="B1056" s="19"/>
      <c r="C1056" s="19"/>
      <c r="D1056" s="19"/>
      <c r="E1056" s="19"/>
      <c r="F1056" s="19"/>
      <c r="G1056" s="19"/>
      <c r="H1056" s="21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  <c r="AK1056" s="19"/>
      <c r="AL1056" s="19"/>
      <c r="AM1056" s="19"/>
      <c r="AN1056" s="19"/>
      <c r="AO1056" s="19"/>
      <c r="AP1056" s="19"/>
      <c r="AQ1056" s="19"/>
      <c r="AR1056" s="19"/>
      <c r="AS1056" s="19"/>
      <c r="AT1056" s="19"/>
      <c r="AU1056" s="19"/>
      <c r="AV1056" s="19"/>
      <c r="AW1056" s="19"/>
      <c r="AX1056" s="19"/>
      <c r="AY1056" s="19"/>
      <c r="AZ1056" s="19"/>
      <c r="BA1056" s="19"/>
      <c r="BB1056" s="19"/>
      <c r="BC1056" s="19"/>
      <c r="BD1056" s="19"/>
      <c r="BE1056" s="19"/>
      <c r="BF1056" s="19"/>
      <c r="BG1056" s="19"/>
      <c r="BH1056" s="19"/>
      <c r="BI1056" s="19"/>
      <c r="BJ1056" s="19"/>
      <c r="BK1056" s="19"/>
      <c r="BL1056" s="19"/>
      <c r="BM1056" s="19"/>
      <c r="BN1056" s="19"/>
      <c r="BO1056" s="19"/>
      <c r="BP1056" s="19"/>
      <c r="BQ1056" s="19"/>
      <c r="BR1056" s="19"/>
      <c r="BS1056" s="19"/>
      <c r="BT1056" s="19"/>
      <c r="BU1056" s="19"/>
      <c r="BV1056" s="19"/>
      <c r="BW1056" s="19"/>
      <c r="BX1056" s="19"/>
      <c r="BY1056" s="19"/>
      <c r="BZ1056" s="19"/>
      <c r="CA1056" s="19"/>
      <c r="CB1056" s="19"/>
      <c r="CC1056" s="19"/>
      <c r="CD1056" s="19"/>
      <c r="CE1056" s="19"/>
      <c r="CF1056" s="19"/>
      <c r="CG1056" s="19"/>
      <c r="CH1056" s="19"/>
      <c r="CI1056" s="19"/>
      <c r="CJ1056" s="19"/>
      <c r="CK1056" s="19"/>
      <c r="CL1056" s="19"/>
      <c r="CM1056" s="19"/>
      <c r="CN1056" s="19"/>
      <c r="CO1056" s="19"/>
      <c r="CP1056" s="19"/>
      <c r="CQ1056" s="19"/>
      <c r="CR1056" s="19"/>
      <c r="CS1056" s="19"/>
      <c r="CT1056" s="19"/>
      <c r="CU1056" s="19"/>
      <c r="CV1056" s="19"/>
    </row>
    <row r="1057" spans="1:100">
      <c r="A1057" s="19"/>
      <c r="B1057" s="19"/>
      <c r="C1057" s="19"/>
      <c r="D1057" s="19"/>
      <c r="E1057" s="19"/>
      <c r="F1057" s="19"/>
      <c r="G1057" s="19"/>
      <c r="H1057" s="21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  <c r="AK1057" s="19"/>
      <c r="AL1057" s="19"/>
      <c r="AM1057" s="19"/>
      <c r="AN1057" s="19"/>
      <c r="AO1057" s="19"/>
      <c r="AP1057" s="19"/>
      <c r="AQ1057" s="19"/>
      <c r="AR1057" s="19"/>
      <c r="AS1057" s="19"/>
      <c r="AT1057" s="19"/>
      <c r="AU1057" s="19"/>
      <c r="AV1057" s="19"/>
      <c r="AW1057" s="19"/>
      <c r="AX1057" s="19"/>
      <c r="AY1057" s="19"/>
      <c r="AZ1057" s="19"/>
      <c r="BA1057" s="19"/>
      <c r="BB1057" s="19"/>
      <c r="BC1057" s="19"/>
      <c r="BD1057" s="19"/>
      <c r="BE1057" s="19"/>
      <c r="BF1057" s="19"/>
      <c r="BG1057" s="19"/>
      <c r="BH1057" s="19"/>
      <c r="BI1057" s="19"/>
      <c r="BJ1057" s="19"/>
      <c r="BK1057" s="19"/>
      <c r="BL1057" s="19"/>
      <c r="BM1057" s="19"/>
      <c r="BN1057" s="19"/>
      <c r="BO1057" s="19"/>
      <c r="BP1057" s="19"/>
      <c r="BQ1057" s="19"/>
      <c r="BR1057" s="19"/>
      <c r="BS1057" s="19"/>
      <c r="BT1057" s="19"/>
      <c r="BU1057" s="19"/>
      <c r="BV1057" s="19"/>
      <c r="BW1057" s="19"/>
      <c r="BX1057" s="19"/>
      <c r="BY1057" s="19"/>
      <c r="BZ1057" s="19"/>
      <c r="CA1057" s="19"/>
      <c r="CB1057" s="19"/>
      <c r="CC1057" s="19"/>
      <c r="CD1057" s="19"/>
      <c r="CE1057" s="19"/>
      <c r="CF1057" s="19"/>
      <c r="CG1057" s="19"/>
      <c r="CH1057" s="19"/>
      <c r="CI1057" s="19"/>
      <c r="CJ1057" s="19"/>
      <c r="CK1057" s="19"/>
      <c r="CL1057" s="19"/>
      <c r="CM1057" s="19"/>
      <c r="CN1057" s="19"/>
      <c r="CO1057" s="19"/>
      <c r="CP1057" s="19"/>
      <c r="CQ1057" s="19"/>
      <c r="CR1057" s="19"/>
      <c r="CS1057" s="19"/>
      <c r="CT1057" s="19"/>
      <c r="CU1057" s="19"/>
      <c r="CV1057" s="19"/>
    </row>
    <row r="1058" spans="1:100">
      <c r="A1058" s="19"/>
      <c r="B1058" s="19"/>
      <c r="C1058" s="19"/>
      <c r="D1058" s="19"/>
      <c r="E1058" s="19"/>
      <c r="F1058" s="19"/>
      <c r="G1058" s="19"/>
      <c r="H1058" s="21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  <c r="AK1058" s="19"/>
      <c r="AL1058" s="19"/>
      <c r="AM1058" s="19"/>
      <c r="AN1058" s="19"/>
      <c r="AO1058" s="19"/>
      <c r="AP1058" s="19"/>
      <c r="AQ1058" s="19"/>
      <c r="AR1058" s="19"/>
      <c r="AS1058" s="19"/>
      <c r="AT1058" s="19"/>
      <c r="AU1058" s="19"/>
      <c r="AV1058" s="19"/>
      <c r="AW1058" s="19"/>
      <c r="AX1058" s="19"/>
      <c r="AY1058" s="19"/>
      <c r="AZ1058" s="19"/>
      <c r="BA1058" s="19"/>
      <c r="BB1058" s="19"/>
      <c r="BC1058" s="19"/>
      <c r="BD1058" s="19"/>
      <c r="BE1058" s="19"/>
      <c r="BF1058" s="19"/>
      <c r="BG1058" s="19"/>
      <c r="BH1058" s="19"/>
      <c r="BI1058" s="19"/>
      <c r="BJ1058" s="19"/>
      <c r="BK1058" s="19"/>
      <c r="BL1058" s="19"/>
      <c r="BM1058" s="19"/>
      <c r="BN1058" s="19"/>
      <c r="BO1058" s="19"/>
      <c r="BP1058" s="19"/>
      <c r="BQ1058" s="19"/>
      <c r="BR1058" s="19"/>
      <c r="BS1058" s="19"/>
      <c r="BT1058" s="19"/>
      <c r="BU1058" s="19"/>
      <c r="BV1058" s="19"/>
      <c r="BW1058" s="19"/>
      <c r="BX1058" s="19"/>
      <c r="BY1058" s="19"/>
      <c r="BZ1058" s="19"/>
      <c r="CA1058" s="19"/>
      <c r="CB1058" s="19"/>
      <c r="CC1058" s="19"/>
      <c r="CD1058" s="19"/>
      <c r="CE1058" s="19"/>
      <c r="CF1058" s="19"/>
      <c r="CG1058" s="19"/>
      <c r="CH1058" s="19"/>
      <c r="CI1058" s="19"/>
      <c r="CJ1058" s="19"/>
      <c r="CK1058" s="19"/>
      <c r="CL1058" s="19"/>
      <c r="CM1058" s="19"/>
      <c r="CN1058" s="19"/>
      <c r="CO1058" s="19"/>
      <c r="CP1058" s="19"/>
      <c r="CQ1058" s="19"/>
      <c r="CR1058" s="19"/>
      <c r="CS1058" s="19"/>
      <c r="CT1058" s="19"/>
      <c r="CU1058" s="19"/>
      <c r="CV1058" s="19"/>
    </row>
    <row r="1059" spans="1:100">
      <c r="A1059" s="19"/>
      <c r="B1059" s="19"/>
      <c r="C1059" s="19"/>
      <c r="D1059" s="19"/>
      <c r="E1059" s="19"/>
      <c r="F1059" s="19"/>
      <c r="G1059" s="19"/>
      <c r="H1059" s="21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9"/>
      <c r="AO1059" s="19"/>
      <c r="AP1059" s="19"/>
      <c r="AQ1059" s="19"/>
      <c r="AR1059" s="19"/>
      <c r="AS1059" s="19"/>
      <c r="AT1059" s="19"/>
      <c r="AU1059" s="19"/>
      <c r="AV1059" s="19"/>
      <c r="AW1059" s="19"/>
      <c r="AX1059" s="19"/>
      <c r="AY1059" s="19"/>
      <c r="AZ1059" s="19"/>
      <c r="BA1059" s="19"/>
      <c r="BB1059" s="19"/>
      <c r="BC1059" s="19"/>
      <c r="BD1059" s="19"/>
      <c r="BE1059" s="19"/>
      <c r="BF1059" s="19"/>
      <c r="BG1059" s="19"/>
      <c r="BH1059" s="19"/>
      <c r="BI1059" s="19"/>
      <c r="BJ1059" s="19"/>
      <c r="BK1059" s="19"/>
      <c r="BL1059" s="19"/>
      <c r="BM1059" s="19"/>
      <c r="BN1059" s="19"/>
      <c r="BO1059" s="19"/>
      <c r="BP1059" s="19"/>
      <c r="BQ1059" s="19"/>
      <c r="BR1059" s="19"/>
      <c r="BS1059" s="19"/>
      <c r="BT1059" s="19"/>
      <c r="BU1059" s="19"/>
      <c r="BV1059" s="19"/>
      <c r="BW1059" s="19"/>
      <c r="BX1059" s="19"/>
      <c r="BY1059" s="19"/>
      <c r="BZ1059" s="19"/>
      <c r="CA1059" s="19"/>
      <c r="CB1059" s="19"/>
      <c r="CC1059" s="19"/>
      <c r="CD1059" s="19"/>
      <c r="CE1059" s="19"/>
      <c r="CF1059" s="19"/>
      <c r="CG1059" s="19"/>
      <c r="CH1059" s="19"/>
      <c r="CI1059" s="19"/>
      <c r="CJ1059" s="19"/>
      <c r="CK1059" s="19"/>
      <c r="CL1059" s="19"/>
      <c r="CM1059" s="19"/>
      <c r="CN1059" s="19"/>
      <c r="CO1059" s="19"/>
      <c r="CP1059" s="19"/>
      <c r="CQ1059" s="19"/>
      <c r="CR1059" s="19"/>
      <c r="CS1059" s="19"/>
      <c r="CT1059" s="19"/>
      <c r="CU1059" s="19"/>
      <c r="CV1059" s="19"/>
    </row>
    <row r="1060" spans="1:100">
      <c r="A1060" s="19"/>
      <c r="B1060" s="19"/>
      <c r="C1060" s="19"/>
      <c r="D1060" s="19"/>
      <c r="E1060" s="19"/>
      <c r="F1060" s="19"/>
      <c r="G1060" s="19"/>
      <c r="H1060" s="21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  <c r="AK1060" s="19"/>
      <c r="AL1060" s="19"/>
      <c r="AM1060" s="19"/>
      <c r="AN1060" s="19"/>
      <c r="AO1060" s="19"/>
      <c r="AP1060" s="19"/>
      <c r="AQ1060" s="19"/>
      <c r="AR1060" s="19"/>
      <c r="AS1060" s="19"/>
      <c r="AT1060" s="19"/>
      <c r="AU1060" s="19"/>
      <c r="AV1060" s="19"/>
      <c r="AW1060" s="19"/>
      <c r="AX1060" s="19"/>
      <c r="AY1060" s="19"/>
      <c r="AZ1060" s="19"/>
      <c r="BA1060" s="19"/>
      <c r="BB1060" s="19"/>
      <c r="BC1060" s="19"/>
      <c r="BD1060" s="19"/>
      <c r="BE1060" s="19"/>
      <c r="BF1060" s="19"/>
      <c r="BG1060" s="19"/>
      <c r="BH1060" s="19"/>
      <c r="BI1060" s="19"/>
      <c r="BJ1060" s="19"/>
      <c r="BK1060" s="19"/>
      <c r="BL1060" s="19"/>
      <c r="BM1060" s="19"/>
      <c r="BN1060" s="19"/>
      <c r="BO1060" s="19"/>
      <c r="BP1060" s="19"/>
      <c r="BQ1060" s="19"/>
      <c r="BR1060" s="19"/>
      <c r="BS1060" s="19"/>
      <c r="BT1060" s="19"/>
      <c r="BU1060" s="19"/>
      <c r="BV1060" s="19"/>
      <c r="BW1060" s="19"/>
      <c r="BX1060" s="19"/>
      <c r="BY1060" s="19"/>
      <c r="BZ1060" s="19"/>
      <c r="CA1060" s="19"/>
      <c r="CB1060" s="19"/>
      <c r="CC1060" s="19"/>
      <c r="CD1060" s="19"/>
      <c r="CE1060" s="19"/>
      <c r="CF1060" s="19"/>
      <c r="CG1060" s="19"/>
      <c r="CH1060" s="19"/>
      <c r="CI1060" s="19"/>
      <c r="CJ1060" s="19"/>
      <c r="CK1060" s="19"/>
      <c r="CL1060" s="19"/>
      <c r="CM1060" s="19"/>
      <c r="CN1060" s="19"/>
      <c r="CO1060" s="19"/>
      <c r="CP1060" s="19"/>
      <c r="CQ1060" s="19"/>
      <c r="CR1060" s="19"/>
      <c r="CS1060" s="19"/>
      <c r="CT1060" s="19"/>
      <c r="CU1060" s="19"/>
      <c r="CV1060" s="19"/>
    </row>
    <row r="1061" spans="1:100">
      <c r="A1061" s="19"/>
      <c r="B1061" s="19"/>
      <c r="C1061" s="19"/>
      <c r="D1061" s="19"/>
      <c r="E1061" s="19"/>
      <c r="F1061" s="19"/>
      <c r="G1061" s="19"/>
      <c r="H1061" s="21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  <c r="AK1061" s="19"/>
      <c r="AL1061" s="19"/>
      <c r="AM1061" s="19"/>
      <c r="AN1061" s="19"/>
      <c r="AO1061" s="19"/>
      <c r="AP1061" s="19"/>
      <c r="AQ1061" s="19"/>
      <c r="AR1061" s="19"/>
      <c r="AS1061" s="19"/>
      <c r="AT1061" s="19"/>
      <c r="AU1061" s="19"/>
      <c r="AV1061" s="19"/>
      <c r="AW1061" s="19"/>
      <c r="AX1061" s="19"/>
      <c r="AY1061" s="19"/>
      <c r="AZ1061" s="19"/>
      <c r="BA1061" s="19"/>
      <c r="BB1061" s="19"/>
      <c r="BC1061" s="19"/>
      <c r="BD1061" s="19"/>
      <c r="BE1061" s="19"/>
      <c r="BF1061" s="19"/>
      <c r="BG1061" s="19"/>
      <c r="BH1061" s="19"/>
      <c r="BI1061" s="19"/>
      <c r="BJ1061" s="19"/>
      <c r="BK1061" s="19"/>
      <c r="BL1061" s="19"/>
      <c r="BM1061" s="19"/>
      <c r="BN1061" s="19"/>
      <c r="BO1061" s="19"/>
      <c r="BP1061" s="19"/>
      <c r="BQ1061" s="19"/>
      <c r="BR1061" s="19"/>
      <c r="BS1061" s="19"/>
      <c r="BT1061" s="19"/>
      <c r="BU1061" s="19"/>
      <c r="BV1061" s="19"/>
      <c r="BW1061" s="19"/>
      <c r="BX1061" s="19"/>
      <c r="BY1061" s="19"/>
      <c r="BZ1061" s="19"/>
      <c r="CA1061" s="19"/>
      <c r="CB1061" s="19"/>
      <c r="CC1061" s="19"/>
      <c r="CD1061" s="19"/>
      <c r="CE1061" s="19"/>
      <c r="CF1061" s="19"/>
      <c r="CG1061" s="19"/>
      <c r="CH1061" s="19"/>
      <c r="CI1061" s="19"/>
      <c r="CJ1061" s="19"/>
      <c r="CK1061" s="19"/>
      <c r="CL1061" s="19"/>
      <c r="CM1061" s="19"/>
      <c r="CN1061" s="19"/>
      <c r="CO1061" s="19"/>
      <c r="CP1061" s="19"/>
      <c r="CQ1061" s="19"/>
      <c r="CR1061" s="19"/>
      <c r="CS1061" s="19"/>
      <c r="CT1061" s="19"/>
      <c r="CU1061" s="19"/>
      <c r="CV1061" s="19"/>
    </row>
    <row r="1062" spans="1:100">
      <c r="A1062" s="19"/>
      <c r="B1062" s="19"/>
      <c r="C1062" s="19"/>
      <c r="D1062" s="19"/>
      <c r="E1062" s="19"/>
      <c r="F1062" s="19"/>
      <c r="G1062" s="19"/>
      <c r="H1062" s="21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  <c r="AK1062" s="19"/>
      <c r="AL1062" s="19"/>
      <c r="AM1062" s="19"/>
      <c r="AN1062" s="19"/>
      <c r="AO1062" s="19"/>
      <c r="AP1062" s="19"/>
      <c r="AQ1062" s="19"/>
      <c r="AR1062" s="19"/>
      <c r="AS1062" s="19"/>
      <c r="AT1062" s="19"/>
      <c r="AU1062" s="19"/>
      <c r="AV1062" s="19"/>
      <c r="AW1062" s="19"/>
      <c r="AX1062" s="19"/>
      <c r="AY1062" s="19"/>
      <c r="AZ1062" s="19"/>
      <c r="BA1062" s="19"/>
      <c r="BB1062" s="19"/>
      <c r="BC1062" s="19"/>
      <c r="BD1062" s="19"/>
      <c r="BE1062" s="19"/>
      <c r="BF1062" s="19"/>
      <c r="BG1062" s="19"/>
      <c r="BH1062" s="19"/>
      <c r="BI1062" s="19"/>
      <c r="BJ1062" s="19"/>
      <c r="BK1062" s="19"/>
      <c r="BL1062" s="19"/>
      <c r="BM1062" s="19"/>
      <c r="BN1062" s="19"/>
      <c r="BO1062" s="19"/>
      <c r="BP1062" s="19"/>
      <c r="BQ1062" s="19"/>
      <c r="BR1062" s="19"/>
      <c r="BS1062" s="19"/>
      <c r="BT1062" s="19"/>
      <c r="BU1062" s="19"/>
      <c r="BV1062" s="19"/>
      <c r="BW1062" s="19"/>
      <c r="BX1062" s="19"/>
      <c r="BY1062" s="19"/>
      <c r="BZ1062" s="19"/>
      <c r="CA1062" s="19"/>
      <c r="CB1062" s="19"/>
      <c r="CC1062" s="19"/>
      <c r="CD1062" s="19"/>
      <c r="CE1062" s="19"/>
      <c r="CF1062" s="19"/>
      <c r="CG1062" s="19"/>
      <c r="CH1062" s="19"/>
      <c r="CI1062" s="19"/>
      <c r="CJ1062" s="19"/>
      <c r="CK1062" s="19"/>
      <c r="CL1062" s="19"/>
      <c r="CM1062" s="19"/>
      <c r="CN1062" s="19"/>
      <c r="CO1062" s="19"/>
      <c r="CP1062" s="19"/>
      <c r="CQ1062" s="19"/>
      <c r="CR1062" s="19"/>
      <c r="CS1062" s="19"/>
      <c r="CT1062" s="19"/>
      <c r="CU1062" s="19"/>
      <c r="CV1062" s="19"/>
    </row>
    <row r="1063" spans="1:100">
      <c r="A1063" s="19"/>
      <c r="B1063" s="19"/>
      <c r="C1063" s="19"/>
      <c r="D1063" s="19"/>
      <c r="E1063" s="19"/>
      <c r="F1063" s="19"/>
      <c r="G1063" s="19"/>
      <c r="H1063" s="21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  <c r="AK1063" s="19"/>
      <c r="AL1063" s="19"/>
      <c r="AM1063" s="19"/>
      <c r="AN1063" s="19"/>
      <c r="AO1063" s="19"/>
      <c r="AP1063" s="19"/>
      <c r="AQ1063" s="19"/>
      <c r="AR1063" s="19"/>
      <c r="AS1063" s="19"/>
      <c r="AT1063" s="19"/>
      <c r="AU1063" s="19"/>
      <c r="AV1063" s="19"/>
      <c r="AW1063" s="19"/>
      <c r="AX1063" s="19"/>
      <c r="AY1063" s="19"/>
      <c r="AZ1063" s="19"/>
      <c r="BA1063" s="19"/>
      <c r="BB1063" s="19"/>
      <c r="BC1063" s="19"/>
      <c r="BD1063" s="19"/>
      <c r="BE1063" s="19"/>
      <c r="BF1063" s="19"/>
      <c r="BG1063" s="19"/>
      <c r="BH1063" s="19"/>
      <c r="BI1063" s="19"/>
      <c r="BJ1063" s="19"/>
      <c r="BK1063" s="19"/>
      <c r="BL1063" s="19"/>
      <c r="BM1063" s="19"/>
      <c r="BN1063" s="19"/>
      <c r="BO1063" s="19"/>
      <c r="BP1063" s="19"/>
      <c r="BQ1063" s="19"/>
      <c r="BR1063" s="19"/>
      <c r="BS1063" s="19"/>
      <c r="BT1063" s="19"/>
      <c r="BU1063" s="19"/>
      <c r="BV1063" s="19"/>
      <c r="BW1063" s="19"/>
      <c r="BX1063" s="19"/>
      <c r="BY1063" s="19"/>
      <c r="BZ1063" s="19"/>
      <c r="CA1063" s="19"/>
      <c r="CB1063" s="19"/>
      <c r="CC1063" s="19"/>
      <c r="CD1063" s="19"/>
      <c r="CE1063" s="19"/>
      <c r="CF1063" s="19"/>
      <c r="CG1063" s="19"/>
      <c r="CH1063" s="19"/>
      <c r="CI1063" s="19"/>
      <c r="CJ1063" s="19"/>
      <c r="CK1063" s="19"/>
      <c r="CL1063" s="19"/>
      <c r="CM1063" s="19"/>
      <c r="CN1063" s="19"/>
      <c r="CO1063" s="19"/>
      <c r="CP1063" s="19"/>
      <c r="CQ1063" s="19"/>
      <c r="CR1063" s="19"/>
      <c r="CS1063" s="19"/>
      <c r="CT1063" s="19"/>
      <c r="CU1063" s="19"/>
      <c r="CV1063" s="19"/>
    </row>
    <row r="1064" spans="1:100">
      <c r="A1064" s="19"/>
      <c r="B1064" s="19"/>
      <c r="C1064" s="19"/>
      <c r="D1064" s="19"/>
      <c r="E1064" s="19"/>
      <c r="F1064" s="19"/>
      <c r="G1064" s="19"/>
      <c r="H1064" s="21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  <c r="AK1064" s="19"/>
      <c r="AL1064" s="19"/>
      <c r="AM1064" s="19"/>
      <c r="AN1064" s="19"/>
      <c r="AO1064" s="19"/>
      <c r="AP1064" s="19"/>
      <c r="AQ1064" s="19"/>
      <c r="AR1064" s="19"/>
      <c r="AS1064" s="19"/>
      <c r="AT1064" s="19"/>
      <c r="AU1064" s="19"/>
      <c r="AV1064" s="19"/>
      <c r="AW1064" s="19"/>
      <c r="AX1064" s="19"/>
      <c r="AY1064" s="19"/>
      <c r="AZ1064" s="19"/>
      <c r="BA1064" s="19"/>
      <c r="BB1064" s="19"/>
      <c r="BC1064" s="19"/>
      <c r="BD1064" s="19"/>
      <c r="BE1064" s="19"/>
      <c r="BF1064" s="19"/>
      <c r="BG1064" s="19"/>
      <c r="BH1064" s="19"/>
      <c r="BI1064" s="19"/>
      <c r="BJ1064" s="19"/>
      <c r="BK1064" s="19"/>
      <c r="BL1064" s="19"/>
      <c r="BM1064" s="19"/>
      <c r="BN1064" s="19"/>
      <c r="BO1064" s="19"/>
      <c r="BP1064" s="19"/>
      <c r="BQ1064" s="19"/>
      <c r="BR1064" s="19"/>
      <c r="BS1064" s="19"/>
      <c r="BT1064" s="19"/>
      <c r="BU1064" s="19"/>
      <c r="BV1064" s="19"/>
      <c r="BW1064" s="19"/>
      <c r="BX1064" s="19"/>
      <c r="BY1064" s="19"/>
      <c r="BZ1064" s="19"/>
      <c r="CA1064" s="19"/>
      <c r="CB1064" s="19"/>
      <c r="CC1064" s="19"/>
      <c r="CD1064" s="19"/>
      <c r="CE1064" s="19"/>
      <c r="CF1064" s="19"/>
      <c r="CG1064" s="19"/>
      <c r="CH1064" s="19"/>
      <c r="CI1064" s="19"/>
      <c r="CJ1064" s="19"/>
      <c r="CK1064" s="19"/>
      <c r="CL1064" s="19"/>
      <c r="CM1064" s="19"/>
      <c r="CN1064" s="19"/>
      <c r="CO1064" s="19"/>
      <c r="CP1064" s="19"/>
      <c r="CQ1064" s="19"/>
      <c r="CR1064" s="19"/>
      <c r="CS1064" s="19"/>
      <c r="CT1064" s="19"/>
      <c r="CU1064" s="19"/>
      <c r="CV1064" s="19"/>
    </row>
    <row r="1065" spans="1:100">
      <c r="A1065" s="19"/>
      <c r="B1065" s="19"/>
      <c r="C1065" s="19"/>
      <c r="D1065" s="19"/>
      <c r="E1065" s="19"/>
      <c r="F1065" s="19"/>
      <c r="G1065" s="19"/>
      <c r="H1065" s="21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  <c r="AK1065" s="19"/>
      <c r="AL1065" s="19"/>
      <c r="AM1065" s="19"/>
      <c r="AN1065" s="19"/>
      <c r="AO1065" s="19"/>
      <c r="AP1065" s="19"/>
      <c r="AQ1065" s="19"/>
      <c r="AR1065" s="19"/>
      <c r="AS1065" s="19"/>
      <c r="AT1065" s="19"/>
      <c r="AU1065" s="19"/>
      <c r="AV1065" s="19"/>
      <c r="AW1065" s="19"/>
      <c r="AX1065" s="19"/>
      <c r="AY1065" s="19"/>
      <c r="AZ1065" s="19"/>
      <c r="BA1065" s="19"/>
      <c r="BB1065" s="19"/>
      <c r="BC1065" s="19"/>
      <c r="BD1065" s="19"/>
      <c r="BE1065" s="19"/>
      <c r="BF1065" s="19"/>
      <c r="BG1065" s="19"/>
      <c r="BH1065" s="19"/>
      <c r="BI1065" s="19"/>
      <c r="BJ1065" s="19"/>
      <c r="BK1065" s="19"/>
      <c r="BL1065" s="19"/>
      <c r="BM1065" s="19"/>
      <c r="BN1065" s="19"/>
      <c r="BO1065" s="19"/>
      <c r="BP1065" s="19"/>
      <c r="BQ1065" s="19"/>
      <c r="BR1065" s="19"/>
      <c r="BS1065" s="19"/>
      <c r="BT1065" s="19"/>
      <c r="BU1065" s="19"/>
      <c r="BV1065" s="19"/>
      <c r="BW1065" s="19"/>
      <c r="BX1065" s="19"/>
      <c r="BY1065" s="19"/>
      <c r="BZ1065" s="19"/>
      <c r="CA1065" s="19"/>
      <c r="CB1065" s="19"/>
      <c r="CC1065" s="19"/>
      <c r="CD1065" s="19"/>
      <c r="CE1065" s="19"/>
      <c r="CF1065" s="19"/>
      <c r="CG1065" s="19"/>
      <c r="CH1065" s="19"/>
      <c r="CI1065" s="19"/>
      <c r="CJ1065" s="19"/>
      <c r="CK1065" s="19"/>
      <c r="CL1065" s="19"/>
      <c r="CM1065" s="19"/>
      <c r="CN1065" s="19"/>
      <c r="CO1065" s="19"/>
      <c r="CP1065" s="19"/>
      <c r="CQ1065" s="19"/>
      <c r="CR1065" s="19"/>
      <c r="CS1065" s="19"/>
      <c r="CT1065" s="19"/>
      <c r="CU1065" s="19"/>
      <c r="CV1065" s="19"/>
    </row>
    <row r="1066" spans="1:100">
      <c r="A1066" s="19"/>
      <c r="B1066" s="19"/>
      <c r="C1066" s="19"/>
      <c r="D1066" s="19"/>
      <c r="E1066" s="19"/>
      <c r="F1066" s="19"/>
      <c r="G1066" s="19"/>
      <c r="H1066" s="21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  <c r="AK1066" s="19"/>
      <c r="AL1066" s="19"/>
      <c r="AM1066" s="19"/>
      <c r="AN1066" s="19"/>
      <c r="AO1066" s="19"/>
      <c r="AP1066" s="19"/>
      <c r="AQ1066" s="19"/>
      <c r="AR1066" s="19"/>
      <c r="AS1066" s="19"/>
      <c r="AT1066" s="19"/>
      <c r="AU1066" s="19"/>
      <c r="AV1066" s="19"/>
      <c r="AW1066" s="19"/>
      <c r="AX1066" s="19"/>
      <c r="AY1066" s="19"/>
      <c r="AZ1066" s="19"/>
      <c r="BA1066" s="19"/>
      <c r="BB1066" s="19"/>
      <c r="BC1066" s="19"/>
      <c r="BD1066" s="19"/>
      <c r="BE1066" s="19"/>
      <c r="BF1066" s="19"/>
      <c r="BG1066" s="19"/>
      <c r="BH1066" s="19"/>
      <c r="BI1066" s="19"/>
      <c r="BJ1066" s="19"/>
      <c r="BK1066" s="19"/>
      <c r="BL1066" s="19"/>
      <c r="BM1066" s="19"/>
      <c r="BN1066" s="19"/>
      <c r="BO1066" s="19"/>
      <c r="BP1066" s="19"/>
      <c r="BQ1066" s="19"/>
      <c r="BR1066" s="19"/>
      <c r="BS1066" s="19"/>
      <c r="BT1066" s="19"/>
      <c r="BU1066" s="19"/>
      <c r="BV1066" s="19"/>
      <c r="BW1066" s="19"/>
      <c r="BX1066" s="19"/>
      <c r="BY1066" s="19"/>
      <c r="BZ1066" s="19"/>
      <c r="CA1066" s="19"/>
      <c r="CB1066" s="19"/>
      <c r="CC1066" s="19"/>
      <c r="CD1066" s="19"/>
      <c r="CE1066" s="19"/>
      <c r="CF1066" s="19"/>
      <c r="CG1066" s="19"/>
      <c r="CH1066" s="19"/>
      <c r="CI1066" s="19"/>
      <c r="CJ1066" s="19"/>
      <c r="CK1066" s="19"/>
      <c r="CL1066" s="19"/>
      <c r="CM1066" s="19"/>
      <c r="CN1066" s="19"/>
      <c r="CO1066" s="19"/>
      <c r="CP1066" s="19"/>
      <c r="CQ1066" s="19"/>
      <c r="CR1066" s="19"/>
      <c r="CS1066" s="19"/>
      <c r="CT1066" s="19"/>
      <c r="CU1066" s="19"/>
      <c r="CV1066" s="19"/>
    </row>
    <row r="1067" spans="1:100">
      <c r="A1067" s="19"/>
      <c r="B1067" s="19"/>
      <c r="C1067" s="19"/>
      <c r="D1067" s="19"/>
      <c r="E1067" s="19"/>
      <c r="F1067" s="19"/>
      <c r="G1067" s="19"/>
      <c r="H1067" s="21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  <c r="AK1067" s="19"/>
      <c r="AL1067" s="19"/>
      <c r="AM1067" s="19"/>
      <c r="AN1067" s="19"/>
      <c r="AO1067" s="19"/>
      <c r="AP1067" s="19"/>
      <c r="AQ1067" s="19"/>
      <c r="AR1067" s="19"/>
      <c r="AS1067" s="19"/>
      <c r="AT1067" s="19"/>
      <c r="AU1067" s="19"/>
      <c r="AV1067" s="19"/>
      <c r="AW1067" s="19"/>
      <c r="AX1067" s="19"/>
      <c r="AY1067" s="19"/>
      <c r="AZ1067" s="19"/>
      <c r="BA1067" s="19"/>
      <c r="BB1067" s="19"/>
      <c r="BC1067" s="19"/>
      <c r="BD1067" s="19"/>
      <c r="BE1067" s="19"/>
      <c r="BF1067" s="19"/>
      <c r="BG1067" s="19"/>
      <c r="BH1067" s="19"/>
      <c r="BI1067" s="19"/>
      <c r="BJ1067" s="19"/>
      <c r="BK1067" s="19"/>
      <c r="BL1067" s="19"/>
      <c r="BM1067" s="19"/>
      <c r="BN1067" s="19"/>
      <c r="BO1067" s="19"/>
      <c r="BP1067" s="19"/>
      <c r="BQ1067" s="19"/>
      <c r="BR1067" s="19"/>
      <c r="BS1067" s="19"/>
      <c r="BT1067" s="19"/>
      <c r="BU1067" s="19"/>
      <c r="BV1067" s="19"/>
      <c r="BW1067" s="19"/>
      <c r="BX1067" s="19"/>
      <c r="BY1067" s="19"/>
      <c r="BZ1067" s="19"/>
      <c r="CA1067" s="19"/>
      <c r="CB1067" s="19"/>
      <c r="CC1067" s="19"/>
      <c r="CD1067" s="19"/>
      <c r="CE1067" s="19"/>
      <c r="CF1067" s="19"/>
      <c r="CG1067" s="19"/>
      <c r="CH1067" s="19"/>
      <c r="CI1067" s="19"/>
      <c r="CJ1067" s="19"/>
      <c r="CK1067" s="19"/>
      <c r="CL1067" s="19"/>
      <c r="CM1067" s="19"/>
      <c r="CN1067" s="19"/>
      <c r="CO1067" s="19"/>
      <c r="CP1067" s="19"/>
      <c r="CQ1067" s="19"/>
      <c r="CR1067" s="19"/>
      <c r="CS1067" s="19"/>
      <c r="CT1067" s="19"/>
      <c r="CU1067" s="19"/>
      <c r="CV1067" s="19"/>
    </row>
    <row r="1068" spans="1:100">
      <c r="A1068" s="19"/>
      <c r="B1068" s="19"/>
      <c r="C1068" s="19"/>
      <c r="D1068" s="19"/>
      <c r="E1068" s="19"/>
      <c r="F1068" s="19"/>
      <c r="G1068" s="19"/>
      <c r="H1068" s="21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  <c r="AH1068" s="19"/>
      <c r="AI1068" s="19"/>
      <c r="AJ1068" s="19"/>
      <c r="AK1068" s="19"/>
      <c r="AL1068" s="19"/>
      <c r="AM1068" s="19"/>
      <c r="AN1068" s="19"/>
      <c r="AO1068" s="19"/>
      <c r="AP1068" s="19"/>
      <c r="AQ1068" s="19"/>
      <c r="AR1068" s="19"/>
      <c r="AS1068" s="19"/>
      <c r="AT1068" s="19"/>
      <c r="AU1068" s="19"/>
      <c r="AV1068" s="19"/>
      <c r="AW1068" s="19"/>
      <c r="AX1068" s="19"/>
      <c r="AY1068" s="19"/>
      <c r="AZ1068" s="19"/>
      <c r="BA1068" s="19"/>
      <c r="BB1068" s="19"/>
      <c r="BC1068" s="19"/>
      <c r="BD1068" s="19"/>
      <c r="BE1068" s="19"/>
      <c r="BF1068" s="19"/>
      <c r="BG1068" s="19"/>
      <c r="BH1068" s="19"/>
      <c r="BI1068" s="19"/>
      <c r="BJ1068" s="19"/>
      <c r="BK1068" s="19"/>
      <c r="BL1068" s="19"/>
      <c r="BM1068" s="19"/>
      <c r="BN1068" s="19"/>
      <c r="BO1068" s="19"/>
      <c r="BP1068" s="19"/>
      <c r="BQ1068" s="19"/>
      <c r="BR1068" s="19"/>
      <c r="BS1068" s="19"/>
      <c r="BT1068" s="19"/>
      <c r="BU1068" s="19"/>
      <c r="BV1068" s="19"/>
      <c r="BW1068" s="19"/>
      <c r="BX1068" s="19"/>
      <c r="BY1068" s="19"/>
      <c r="BZ1068" s="19"/>
      <c r="CA1068" s="19"/>
      <c r="CB1068" s="19"/>
      <c r="CC1068" s="19"/>
      <c r="CD1068" s="19"/>
      <c r="CE1068" s="19"/>
      <c r="CF1068" s="19"/>
      <c r="CG1068" s="19"/>
      <c r="CH1068" s="19"/>
      <c r="CI1068" s="19"/>
      <c r="CJ1068" s="19"/>
      <c r="CK1068" s="19"/>
      <c r="CL1068" s="19"/>
      <c r="CM1068" s="19"/>
      <c r="CN1068" s="19"/>
      <c r="CO1068" s="19"/>
      <c r="CP1068" s="19"/>
      <c r="CQ1068" s="19"/>
      <c r="CR1068" s="19"/>
      <c r="CS1068" s="19"/>
      <c r="CT1068" s="19"/>
      <c r="CU1068" s="19"/>
      <c r="CV1068" s="19"/>
    </row>
    <row r="1069" spans="1:100">
      <c r="A1069" s="19"/>
      <c r="B1069" s="19"/>
      <c r="C1069" s="19"/>
      <c r="D1069" s="19"/>
      <c r="E1069" s="19"/>
      <c r="F1069" s="19"/>
      <c r="G1069" s="19"/>
      <c r="H1069" s="21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  <c r="AK1069" s="19"/>
      <c r="AL1069" s="19"/>
      <c r="AM1069" s="19"/>
      <c r="AN1069" s="19"/>
      <c r="AO1069" s="19"/>
      <c r="AP1069" s="19"/>
      <c r="AQ1069" s="19"/>
      <c r="AR1069" s="19"/>
      <c r="AS1069" s="19"/>
      <c r="AT1069" s="19"/>
      <c r="AU1069" s="19"/>
      <c r="AV1069" s="19"/>
      <c r="AW1069" s="19"/>
      <c r="AX1069" s="19"/>
      <c r="AY1069" s="19"/>
      <c r="AZ1069" s="19"/>
      <c r="BA1069" s="19"/>
      <c r="BB1069" s="19"/>
      <c r="BC1069" s="19"/>
      <c r="BD1069" s="19"/>
      <c r="BE1069" s="19"/>
      <c r="BF1069" s="19"/>
      <c r="BG1069" s="19"/>
      <c r="BH1069" s="19"/>
      <c r="BI1069" s="19"/>
      <c r="BJ1069" s="19"/>
      <c r="BK1069" s="19"/>
      <c r="BL1069" s="19"/>
      <c r="BM1069" s="19"/>
      <c r="BN1069" s="19"/>
      <c r="BO1069" s="19"/>
      <c r="BP1069" s="19"/>
      <c r="BQ1069" s="19"/>
      <c r="BR1069" s="19"/>
      <c r="BS1069" s="19"/>
      <c r="BT1069" s="19"/>
      <c r="BU1069" s="19"/>
      <c r="BV1069" s="19"/>
      <c r="BW1069" s="19"/>
      <c r="BX1069" s="19"/>
      <c r="BY1069" s="19"/>
      <c r="BZ1069" s="19"/>
      <c r="CA1069" s="19"/>
      <c r="CB1069" s="19"/>
      <c r="CC1069" s="19"/>
      <c r="CD1069" s="19"/>
      <c r="CE1069" s="19"/>
      <c r="CF1069" s="19"/>
      <c r="CG1069" s="19"/>
      <c r="CH1069" s="19"/>
      <c r="CI1069" s="19"/>
      <c r="CJ1069" s="19"/>
      <c r="CK1069" s="19"/>
      <c r="CL1069" s="19"/>
      <c r="CM1069" s="19"/>
      <c r="CN1069" s="19"/>
      <c r="CO1069" s="19"/>
      <c r="CP1069" s="19"/>
      <c r="CQ1069" s="19"/>
      <c r="CR1069" s="19"/>
      <c r="CS1069" s="19"/>
      <c r="CT1069" s="19"/>
      <c r="CU1069" s="19"/>
      <c r="CV1069" s="19"/>
    </row>
    <row r="1070" spans="1:100">
      <c r="A1070" s="19"/>
      <c r="B1070" s="19"/>
      <c r="C1070" s="19"/>
      <c r="D1070" s="19"/>
      <c r="E1070" s="19"/>
      <c r="F1070" s="19"/>
      <c r="G1070" s="19"/>
      <c r="H1070" s="21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  <c r="AK1070" s="19"/>
      <c r="AL1070" s="19"/>
      <c r="AM1070" s="19"/>
      <c r="AN1070" s="19"/>
      <c r="AO1070" s="19"/>
      <c r="AP1070" s="19"/>
      <c r="AQ1070" s="19"/>
      <c r="AR1070" s="19"/>
      <c r="AS1070" s="19"/>
      <c r="AT1070" s="19"/>
      <c r="AU1070" s="19"/>
      <c r="AV1070" s="19"/>
      <c r="AW1070" s="19"/>
      <c r="AX1070" s="19"/>
      <c r="AY1070" s="19"/>
      <c r="AZ1070" s="19"/>
      <c r="BA1070" s="19"/>
      <c r="BB1070" s="19"/>
      <c r="BC1070" s="19"/>
      <c r="BD1070" s="19"/>
      <c r="BE1070" s="19"/>
      <c r="BF1070" s="19"/>
      <c r="BG1070" s="19"/>
      <c r="BH1070" s="19"/>
      <c r="BI1070" s="19"/>
      <c r="BJ1070" s="19"/>
      <c r="BK1070" s="19"/>
      <c r="BL1070" s="19"/>
      <c r="BM1070" s="19"/>
      <c r="BN1070" s="19"/>
      <c r="BO1070" s="19"/>
      <c r="BP1070" s="19"/>
      <c r="BQ1070" s="19"/>
      <c r="BR1070" s="19"/>
      <c r="BS1070" s="19"/>
      <c r="BT1070" s="19"/>
      <c r="BU1070" s="19"/>
      <c r="BV1070" s="19"/>
      <c r="BW1070" s="19"/>
      <c r="BX1070" s="19"/>
      <c r="BY1070" s="19"/>
      <c r="BZ1070" s="19"/>
      <c r="CA1070" s="19"/>
      <c r="CB1070" s="19"/>
      <c r="CC1070" s="19"/>
      <c r="CD1070" s="19"/>
      <c r="CE1070" s="19"/>
      <c r="CF1070" s="19"/>
      <c r="CG1070" s="19"/>
      <c r="CH1070" s="19"/>
      <c r="CI1070" s="19"/>
      <c r="CJ1070" s="19"/>
      <c r="CK1070" s="19"/>
      <c r="CL1070" s="19"/>
      <c r="CM1070" s="19"/>
      <c r="CN1070" s="19"/>
      <c r="CO1070" s="19"/>
      <c r="CP1070" s="19"/>
      <c r="CQ1070" s="19"/>
      <c r="CR1070" s="19"/>
      <c r="CS1070" s="19"/>
      <c r="CT1070" s="19"/>
      <c r="CU1070" s="19"/>
      <c r="CV1070" s="19"/>
    </row>
    <row r="1071" spans="1:100">
      <c r="A1071" s="19"/>
      <c r="B1071" s="19"/>
      <c r="C1071" s="19"/>
      <c r="D1071" s="19"/>
      <c r="E1071" s="19"/>
      <c r="F1071" s="19"/>
      <c r="G1071" s="19"/>
      <c r="H1071" s="21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  <c r="AK1071" s="19"/>
      <c r="AL1071" s="19"/>
      <c r="AM1071" s="19"/>
      <c r="AN1071" s="19"/>
      <c r="AO1071" s="19"/>
      <c r="AP1071" s="19"/>
      <c r="AQ1071" s="19"/>
      <c r="AR1071" s="19"/>
      <c r="AS1071" s="19"/>
      <c r="AT1071" s="19"/>
      <c r="AU1071" s="19"/>
      <c r="AV1071" s="19"/>
      <c r="AW1071" s="19"/>
      <c r="AX1071" s="19"/>
      <c r="AY1071" s="19"/>
      <c r="AZ1071" s="19"/>
      <c r="BA1071" s="19"/>
      <c r="BB1071" s="19"/>
      <c r="BC1071" s="19"/>
      <c r="BD1071" s="19"/>
      <c r="BE1071" s="19"/>
      <c r="BF1071" s="19"/>
      <c r="BG1071" s="19"/>
      <c r="BH1071" s="19"/>
      <c r="BI1071" s="19"/>
      <c r="BJ1071" s="19"/>
      <c r="BK1071" s="19"/>
      <c r="BL1071" s="19"/>
      <c r="BM1071" s="19"/>
      <c r="BN1071" s="19"/>
      <c r="BO1071" s="19"/>
      <c r="BP1071" s="19"/>
      <c r="BQ1071" s="19"/>
      <c r="BR1071" s="19"/>
      <c r="BS1071" s="19"/>
      <c r="BT1071" s="19"/>
      <c r="BU1071" s="19"/>
      <c r="BV1071" s="19"/>
      <c r="BW1071" s="19"/>
      <c r="BX1071" s="19"/>
      <c r="BY1071" s="19"/>
      <c r="BZ1071" s="19"/>
      <c r="CA1071" s="19"/>
      <c r="CB1071" s="19"/>
      <c r="CC1071" s="19"/>
      <c r="CD1071" s="19"/>
      <c r="CE1071" s="19"/>
      <c r="CF1071" s="19"/>
      <c r="CG1071" s="19"/>
      <c r="CH1071" s="19"/>
      <c r="CI1071" s="19"/>
      <c r="CJ1071" s="19"/>
      <c r="CK1071" s="19"/>
      <c r="CL1071" s="19"/>
      <c r="CM1071" s="19"/>
      <c r="CN1071" s="19"/>
      <c r="CO1071" s="19"/>
      <c r="CP1071" s="19"/>
      <c r="CQ1071" s="19"/>
      <c r="CR1071" s="19"/>
      <c r="CS1071" s="19"/>
      <c r="CT1071" s="19"/>
      <c r="CU1071" s="19"/>
      <c r="CV1071" s="19"/>
    </row>
    <row r="1072" spans="1:100">
      <c r="A1072" s="19"/>
      <c r="B1072" s="19"/>
      <c r="C1072" s="19"/>
      <c r="D1072" s="19"/>
      <c r="E1072" s="19"/>
      <c r="F1072" s="19"/>
      <c r="G1072" s="19"/>
      <c r="H1072" s="21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  <c r="AK1072" s="19"/>
      <c r="AL1072" s="19"/>
      <c r="AM1072" s="19"/>
      <c r="AN1072" s="19"/>
      <c r="AO1072" s="19"/>
      <c r="AP1072" s="19"/>
      <c r="AQ1072" s="19"/>
      <c r="AR1072" s="19"/>
      <c r="AS1072" s="19"/>
      <c r="AT1072" s="19"/>
      <c r="AU1072" s="19"/>
      <c r="AV1072" s="19"/>
      <c r="AW1072" s="19"/>
      <c r="AX1072" s="19"/>
      <c r="AY1072" s="19"/>
      <c r="AZ1072" s="19"/>
      <c r="BA1072" s="19"/>
      <c r="BB1072" s="19"/>
      <c r="BC1072" s="19"/>
      <c r="BD1072" s="19"/>
      <c r="BE1072" s="19"/>
      <c r="BF1072" s="19"/>
      <c r="BG1072" s="19"/>
      <c r="BH1072" s="19"/>
      <c r="BI1072" s="19"/>
      <c r="BJ1072" s="19"/>
      <c r="BK1072" s="19"/>
      <c r="BL1072" s="19"/>
      <c r="BM1072" s="19"/>
      <c r="BN1072" s="19"/>
      <c r="BO1072" s="19"/>
      <c r="BP1072" s="19"/>
      <c r="BQ1072" s="19"/>
      <c r="BR1072" s="19"/>
      <c r="BS1072" s="19"/>
      <c r="BT1072" s="19"/>
      <c r="BU1072" s="19"/>
      <c r="BV1072" s="19"/>
      <c r="BW1072" s="19"/>
      <c r="BX1072" s="19"/>
      <c r="BY1072" s="19"/>
      <c r="BZ1072" s="19"/>
      <c r="CA1072" s="19"/>
      <c r="CB1072" s="19"/>
      <c r="CC1072" s="19"/>
      <c r="CD1072" s="19"/>
      <c r="CE1072" s="19"/>
      <c r="CF1072" s="19"/>
      <c r="CG1072" s="19"/>
      <c r="CH1072" s="19"/>
      <c r="CI1072" s="19"/>
      <c r="CJ1072" s="19"/>
      <c r="CK1072" s="19"/>
      <c r="CL1072" s="19"/>
      <c r="CM1072" s="19"/>
      <c r="CN1072" s="19"/>
      <c r="CO1072" s="19"/>
      <c r="CP1072" s="19"/>
      <c r="CQ1072" s="19"/>
      <c r="CR1072" s="19"/>
      <c r="CS1072" s="19"/>
      <c r="CT1072" s="19"/>
      <c r="CU1072" s="19"/>
      <c r="CV1072" s="19"/>
    </row>
    <row r="1073" spans="1:100">
      <c r="A1073" s="19"/>
      <c r="B1073" s="19"/>
      <c r="C1073" s="19"/>
      <c r="D1073" s="19"/>
      <c r="E1073" s="19"/>
      <c r="F1073" s="19"/>
      <c r="G1073" s="19"/>
      <c r="H1073" s="21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  <c r="AK1073" s="19"/>
      <c r="AL1073" s="19"/>
      <c r="AM1073" s="19"/>
      <c r="AN1073" s="19"/>
      <c r="AO1073" s="19"/>
      <c r="AP1073" s="19"/>
      <c r="AQ1073" s="19"/>
      <c r="AR1073" s="19"/>
      <c r="AS1073" s="19"/>
      <c r="AT1073" s="19"/>
      <c r="AU1073" s="19"/>
      <c r="AV1073" s="19"/>
      <c r="AW1073" s="19"/>
      <c r="AX1073" s="19"/>
      <c r="AY1073" s="19"/>
      <c r="AZ1073" s="19"/>
      <c r="BA1073" s="19"/>
      <c r="BB1073" s="19"/>
      <c r="BC1073" s="19"/>
      <c r="BD1073" s="19"/>
      <c r="BE1073" s="19"/>
      <c r="BF1073" s="19"/>
      <c r="BG1073" s="19"/>
      <c r="BH1073" s="19"/>
      <c r="BI1073" s="19"/>
      <c r="BJ1073" s="19"/>
      <c r="BK1073" s="19"/>
      <c r="BL1073" s="19"/>
      <c r="BM1073" s="19"/>
      <c r="BN1073" s="19"/>
      <c r="BO1073" s="19"/>
      <c r="BP1073" s="19"/>
      <c r="BQ1073" s="19"/>
      <c r="BR1073" s="19"/>
      <c r="BS1073" s="19"/>
      <c r="BT1073" s="19"/>
      <c r="BU1073" s="19"/>
      <c r="BV1073" s="19"/>
      <c r="BW1073" s="19"/>
      <c r="BX1073" s="19"/>
      <c r="BY1073" s="19"/>
      <c r="BZ1073" s="19"/>
      <c r="CA1073" s="19"/>
      <c r="CB1073" s="19"/>
      <c r="CC1073" s="19"/>
      <c r="CD1073" s="19"/>
      <c r="CE1073" s="19"/>
      <c r="CF1073" s="19"/>
      <c r="CG1073" s="19"/>
      <c r="CH1073" s="19"/>
      <c r="CI1073" s="19"/>
      <c r="CJ1073" s="19"/>
      <c r="CK1073" s="19"/>
      <c r="CL1073" s="19"/>
      <c r="CM1073" s="19"/>
      <c r="CN1073" s="19"/>
      <c r="CO1073" s="19"/>
      <c r="CP1073" s="19"/>
      <c r="CQ1073" s="19"/>
      <c r="CR1073" s="19"/>
      <c r="CS1073" s="19"/>
      <c r="CT1073" s="19"/>
      <c r="CU1073" s="19"/>
      <c r="CV1073" s="19"/>
    </row>
    <row r="1074" spans="1:100">
      <c r="A1074" s="19"/>
      <c r="B1074" s="19"/>
      <c r="C1074" s="19"/>
      <c r="D1074" s="19"/>
      <c r="E1074" s="19"/>
      <c r="F1074" s="19"/>
      <c r="G1074" s="19"/>
      <c r="H1074" s="21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  <c r="AK1074" s="19"/>
      <c r="AL1074" s="19"/>
      <c r="AM1074" s="19"/>
      <c r="AN1074" s="19"/>
      <c r="AO1074" s="19"/>
      <c r="AP1074" s="19"/>
      <c r="AQ1074" s="19"/>
      <c r="AR1074" s="19"/>
      <c r="AS1074" s="19"/>
      <c r="AT1074" s="19"/>
      <c r="AU1074" s="19"/>
      <c r="AV1074" s="19"/>
      <c r="AW1074" s="19"/>
      <c r="AX1074" s="19"/>
      <c r="AY1074" s="19"/>
      <c r="AZ1074" s="19"/>
      <c r="BA1074" s="19"/>
      <c r="BB1074" s="19"/>
      <c r="BC1074" s="19"/>
      <c r="BD1074" s="19"/>
      <c r="BE1074" s="19"/>
      <c r="BF1074" s="19"/>
      <c r="BG1074" s="19"/>
      <c r="BH1074" s="19"/>
      <c r="BI1074" s="19"/>
      <c r="BJ1074" s="19"/>
      <c r="BK1074" s="19"/>
      <c r="BL1074" s="19"/>
      <c r="BM1074" s="19"/>
      <c r="BN1074" s="19"/>
      <c r="BO1074" s="19"/>
      <c r="BP1074" s="19"/>
      <c r="BQ1074" s="19"/>
      <c r="BR1074" s="19"/>
      <c r="BS1074" s="19"/>
      <c r="BT1074" s="19"/>
      <c r="BU1074" s="19"/>
      <c r="BV1074" s="19"/>
      <c r="BW1074" s="19"/>
      <c r="BX1074" s="19"/>
      <c r="BY1074" s="19"/>
      <c r="BZ1074" s="19"/>
      <c r="CA1074" s="19"/>
      <c r="CB1074" s="19"/>
      <c r="CC1074" s="19"/>
      <c r="CD1074" s="19"/>
      <c r="CE1074" s="19"/>
      <c r="CF1074" s="19"/>
      <c r="CG1074" s="19"/>
      <c r="CH1074" s="19"/>
      <c r="CI1074" s="19"/>
      <c r="CJ1074" s="19"/>
      <c r="CK1074" s="19"/>
      <c r="CL1074" s="19"/>
      <c r="CM1074" s="19"/>
      <c r="CN1074" s="19"/>
      <c r="CO1074" s="19"/>
      <c r="CP1074" s="19"/>
      <c r="CQ1074" s="19"/>
      <c r="CR1074" s="19"/>
      <c r="CS1074" s="19"/>
      <c r="CT1074" s="19"/>
      <c r="CU1074" s="19"/>
      <c r="CV1074" s="19"/>
    </row>
    <row r="1075" spans="1:100">
      <c r="A1075" s="19"/>
      <c r="B1075" s="19"/>
      <c r="C1075" s="19"/>
      <c r="D1075" s="19"/>
      <c r="E1075" s="19"/>
      <c r="F1075" s="19"/>
      <c r="G1075" s="19"/>
      <c r="H1075" s="21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  <c r="AH1075" s="19"/>
      <c r="AI1075" s="19"/>
      <c r="AJ1075" s="19"/>
      <c r="AK1075" s="19"/>
      <c r="AL1075" s="19"/>
      <c r="AM1075" s="19"/>
      <c r="AN1075" s="19"/>
      <c r="AO1075" s="19"/>
      <c r="AP1075" s="19"/>
      <c r="AQ1075" s="19"/>
      <c r="AR1075" s="19"/>
      <c r="AS1075" s="19"/>
      <c r="AT1075" s="19"/>
      <c r="AU1075" s="19"/>
      <c r="AV1075" s="19"/>
      <c r="AW1075" s="19"/>
      <c r="AX1075" s="19"/>
      <c r="AY1075" s="19"/>
      <c r="AZ1075" s="19"/>
      <c r="BA1075" s="19"/>
      <c r="BB1075" s="19"/>
      <c r="BC1075" s="19"/>
      <c r="BD1075" s="19"/>
      <c r="BE1075" s="19"/>
      <c r="BF1075" s="19"/>
      <c r="BG1075" s="19"/>
      <c r="BH1075" s="19"/>
      <c r="BI1075" s="19"/>
      <c r="BJ1075" s="19"/>
      <c r="BK1075" s="19"/>
      <c r="BL1075" s="19"/>
      <c r="BM1075" s="19"/>
      <c r="BN1075" s="19"/>
      <c r="BO1075" s="19"/>
      <c r="BP1075" s="19"/>
      <c r="BQ1075" s="19"/>
      <c r="BR1075" s="19"/>
      <c r="BS1075" s="19"/>
      <c r="BT1075" s="19"/>
      <c r="BU1075" s="19"/>
      <c r="BV1075" s="19"/>
      <c r="BW1075" s="19"/>
      <c r="BX1075" s="19"/>
      <c r="BY1075" s="19"/>
      <c r="BZ1075" s="19"/>
      <c r="CA1075" s="19"/>
      <c r="CB1075" s="19"/>
      <c r="CC1075" s="19"/>
      <c r="CD1075" s="19"/>
      <c r="CE1075" s="19"/>
      <c r="CF1075" s="19"/>
      <c r="CG1075" s="19"/>
      <c r="CH1075" s="19"/>
      <c r="CI1075" s="19"/>
      <c r="CJ1075" s="19"/>
      <c r="CK1075" s="19"/>
      <c r="CL1075" s="19"/>
      <c r="CM1075" s="19"/>
      <c r="CN1075" s="19"/>
      <c r="CO1075" s="19"/>
      <c r="CP1075" s="19"/>
      <c r="CQ1075" s="19"/>
      <c r="CR1075" s="19"/>
      <c r="CS1075" s="19"/>
      <c r="CT1075" s="19"/>
      <c r="CU1075" s="19"/>
      <c r="CV1075" s="19"/>
    </row>
    <row r="1076" spans="1:100">
      <c r="A1076" s="19"/>
      <c r="B1076" s="19"/>
      <c r="C1076" s="19"/>
      <c r="D1076" s="19"/>
      <c r="E1076" s="19"/>
      <c r="F1076" s="19"/>
      <c r="G1076" s="19"/>
      <c r="H1076" s="21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  <c r="AK1076" s="19"/>
      <c r="AL1076" s="19"/>
      <c r="AM1076" s="19"/>
      <c r="AN1076" s="19"/>
      <c r="AO1076" s="19"/>
      <c r="AP1076" s="19"/>
      <c r="AQ1076" s="19"/>
      <c r="AR1076" s="19"/>
      <c r="AS1076" s="19"/>
      <c r="AT1076" s="19"/>
      <c r="AU1076" s="19"/>
      <c r="AV1076" s="19"/>
      <c r="AW1076" s="19"/>
      <c r="AX1076" s="19"/>
      <c r="AY1076" s="19"/>
      <c r="AZ1076" s="19"/>
      <c r="BA1076" s="19"/>
      <c r="BB1076" s="19"/>
      <c r="BC1076" s="19"/>
      <c r="BD1076" s="19"/>
      <c r="BE1076" s="19"/>
      <c r="BF1076" s="19"/>
      <c r="BG1076" s="19"/>
      <c r="BH1076" s="19"/>
      <c r="BI1076" s="19"/>
      <c r="BJ1076" s="19"/>
      <c r="BK1076" s="19"/>
      <c r="BL1076" s="19"/>
      <c r="BM1076" s="19"/>
      <c r="BN1076" s="19"/>
      <c r="BO1076" s="19"/>
      <c r="BP1076" s="19"/>
      <c r="BQ1076" s="19"/>
      <c r="BR1076" s="19"/>
      <c r="BS1076" s="19"/>
      <c r="BT1076" s="19"/>
      <c r="BU1076" s="19"/>
      <c r="BV1076" s="19"/>
      <c r="BW1076" s="19"/>
      <c r="BX1076" s="19"/>
      <c r="BY1076" s="19"/>
      <c r="BZ1076" s="19"/>
      <c r="CA1076" s="19"/>
      <c r="CB1076" s="19"/>
      <c r="CC1076" s="19"/>
      <c r="CD1076" s="19"/>
      <c r="CE1076" s="19"/>
      <c r="CF1076" s="19"/>
      <c r="CG1076" s="19"/>
      <c r="CH1076" s="19"/>
      <c r="CI1076" s="19"/>
      <c r="CJ1076" s="19"/>
      <c r="CK1076" s="19"/>
      <c r="CL1076" s="19"/>
      <c r="CM1076" s="19"/>
      <c r="CN1076" s="19"/>
      <c r="CO1076" s="19"/>
      <c r="CP1076" s="19"/>
      <c r="CQ1076" s="19"/>
      <c r="CR1076" s="19"/>
      <c r="CS1076" s="19"/>
      <c r="CT1076" s="19"/>
      <c r="CU1076" s="19"/>
      <c r="CV1076" s="19"/>
    </row>
    <row r="1077" spans="1:100">
      <c r="A1077" s="19"/>
      <c r="B1077" s="19"/>
      <c r="C1077" s="19"/>
      <c r="D1077" s="19"/>
      <c r="E1077" s="19"/>
      <c r="F1077" s="19"/>
      <c r="G1077" s="19"/>
      <c r="H1077" s="21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  <c r="AH1077" s="19"/>
      <c r="AI1077" s="19"/>
      <c r="AJ1077" s="19"/>
      <c r="AK1077" s="19"/>
      <c r="AL1077" s="19"/>
      <c r="AM1077" s="19"/>
      <c r="AN1077" s="19"/>
      <c r="AO1077" s="19"/>
      <c r="AP1077" s="19"/>
      <c r="AQ1077" s="19"/>
      <c r="AR1077" s="19"/>
      <c r="AS1077" s="19"/>
      <c r="AT1077" s="19"/>
      <c r="AU1077" s="19"/>
      <c r="AV1077" s="19"/>
      <c r="AW1077" s="19"/>
      <c r="AX1077" s="19"/>
      <c r="AY1077" s="19"/>
      <c r="AZ1077" s="19"/>
      <c r="BA1077" s="19"/>
      <c r="BB1077" s="19"/>
      <c r="BC1077" s="19"/>
      <c r="BD1077" s="19"/>
      <c r="BE1077" s="19"/>
      <c r="BF1077" s="19"/>
      <c r="BG1077" s="19"/>
      <c r="BH1077" s="19"/>
      <c r="BI1077" s="19"/>
      <c r="BJ1077" s="19"/>
      <c r="BK1077" s="19"/>
      <c r="BL1077" s="19"/>
      <c r="BM1077" s="19"/>
      <c r="BN1077" s="19"/>
      <c r="BO1077" s="19"/>
      <c r="BP1077" s="19"/>
      <c r="BQ1077" s="19"/>
      <c r="BR1077" s="19"/>
      <c r="BS1077" s="19"/>
      <c r="BT1077" s="19"/>
      <c r="BU1077" s="19"/>
      <c r="BV1077" s="19"/>
      <c r="BW1077" s="19"/>
      <c r="BX1077" s="19"/>
      <c r="BY1077" s="19"/>
      <c r="BZ1077" s="19"/>
      <c r="CA1077" s="19"/>
      <c r="CB1077" s="19"/>
      <c r="CC1077" s="19"/>
      <c r="CD1077" s="19"/>
      <c r="CE1077" s="19"/>
      <c r="CF1077" s="19"/>
      <c r="CG1077" s="19"/>
      <c r="CH1077" s="19"/>
      <c r="CI1077" s="19"/>
      <c r="CJ1077" s="19"/>
      <c r="CK1077" s="19"/>
      <c r="CL1077" s="19"/>
      <c r="CM1077" s="19"/>
      <c r="CN1077" s="19"/>
      <c r="CO1077" s="19"/>
      <c r="CP1077" s="19"/>
      <c r="CQ1077" s="19"/>
      <c r="CR1077" s="19"/>
      <c r="CS1077" s="19"/>
      <c r="CT1077" s="19"/>
      <c r="CU1077" s="19"/>
      <c r="CV1077" s="19"/>
    </row>
    <row r="1078" spans="1:100">
      <c r="A1078" s="19"/>
      <c r="B1078" s="19"/>
      <c r="C1078" s="19"/>
      <c r="D1078" s="19"/>
      <c r="E1078" s="19"/>
      <c r="F1078" s="19"/>
      <c r="G1078" s="19"/>
      <c r="H1078" s="21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  <c r="AK1078" s="19"/>
      <c r="AL1078" s="19"/>
      <c r="AM1078" s="19"/>
      <c r="AN1078" s="19"/>
      <c r="AO1078" s="19"/>
      <c r="AP1078" s="19"/>
      <c r="AQ1078" s="19"/>
      <c r="AR1078" s="19"/>
      <c r="AS1078" s="19"/>
      <c r="AT1078" s="19"/>
      <c r="AU1078" s="19"/>
      <c r="AV1078" s="19"/>
      <c r="AW1078" s="19"/>
      <c r="AX1078" s="19"/>
      <c r="AY1078" s="19"/>
      <c r="AZ1078" s="19"/>
      <c r="BA1078" s="19"/>
      <c r="BB1078" s="19"/>
      <c r="BC1078" s="19"/>
      <c r="BD1078" s="19"/>
      <c r="BE1078" s="19"/>
      <c r="BF1078" s="19"/>
      <c r="BG1078" s="19"/>
      <c r="BH1078" s="19"/>
      <c r="BI1078" s="19"/>
      <c r="BJ1078" s="19"/>
      <c r="BK1078" s="19"/>
      <c r="BL1078" s="19"/>
      <c r="BM1078" s="19"/>
      <c r="BN1078" s="19"/>
      <c r="BO1078" s="19"/>
      <c r="BP1078" s="19"/>
      <c r="BQ1078" s="19"/>
      <c r="BR1078" s="19"/>
      <c r="BS1078" s="19"/>
      <c r="BT1078" s="19"/>
      <c r="BU1078" s="19"/>
      <c r="BV1078" s="19"/>
      <c r="BW1078" s="19"/>
      <c r="BX1078" s="19"/>
      <c r="BY1078" s="19"/>
      <c r="BZ1078" s="19"/>
      <c r="CA1078" s="19"/>
      <c r="CB1078" s="19"/>
      <c r="CC1078" s="19"/>
      <c r="CD1078" s="19"/>
      <c r="CE1078" s="19"/>
      <c r="CF1078" s="19"/>
      <c r="CG1078" s="19"/>
      <c r="CH1078" s="19"/>
      <c r="CI1078" s="19"/>
      <c r="CJ1078" s="19"/>
      <c r="CK1078" s="19"/>
      <c r="CL1078" s="19"/>
      <c r="CM1078" s="19"/>
      <c r="CN1078" s="19"/>
      <c r="CO1078" s="19"/>
      <c r="CP1078" s="19"/>
      <c r="CQ1078" s="19"/>
      <c r="CR1078" s="19"/>
      <c r="CS1078" s="19"/>
      <c r="CT1078" s="19"/>
      <c r="CU1078" s="19"/>
      <c r="CV1078" s="19"/>
    </row>
    <row r="1079" spans="1:100">
      <c r="A1079" s="19"/>
      <c r="B1079" s="19"/>
      <c r="C1079" s="19"/>
      <c r="D1079" s="19"/>
      <c r="E1079" s="19"/>
      <c r="F1079" s="19"/>
      <c r="G1079" s="19"/>
      <c r="H1079" s="21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  <c r="AH1079" s="19"/>
      <c r="AI1079" s="19"/>
      <c r="AJ1079" s="19"/>
      <c r="AK1079" s="19"/>
      <c r="AL1079" s="19"/>
      <c r="AM1079" s="19"/>
      <c r="AN1079" s="19"/>
      <c r="AO1079" s="19"/>
      <c r="AP1079" s="19"/>
      <c r="AQ1079" s="19"/>
      <c r="AR1079" s="19"/>
      <c r="AS1079" s="19"/>
      <c r="AT1079" s="19"/>
      <c r="AU1079" s="19"/>
      <c r="AV1079" s="19"/>
      <c r="AW1079" s="19"/>
      <c r="AX1079" s="19"/>
      <c r="AY1079" s="19"/>
      <c r="AZ1079" s="19"/>
      <c r="BA1079" s="19"/>
      <c r="BB1079" s="19"/>
      <c r="BC1079" s="19"/>
      <c r="BD1079" s="19"/>
      <c r="BE1079" s="19"/>
      <c r="BF1079" s="19"/>
      <c r="BG1079" s="19"/>
      <c r="BH1079" s="19"/>
      <c r="BI1079" s="19"/>
      <c r="BJ1079" s="19"/>
      <c r="BK1079" s="19"/>
      <c r="BL1079" s="19"/>
      <c r="BM1079" s="19"/>
      <c r="BN1079" s="19"/>
      <c r="BO1079" s="19"/>
      <c r="BP1079" s="19"/>
      <c r="BQ1079" s="19"/>
      <c r="BR1079" s="19"/>
      <c r="BS1079" s="19"/>
      <c r="BT1079" s="19"/>
      <c r="BU1079" s="19"/>
      <c r="BV1079" s="19"/>
      <c r="BW1079" s="19"/>
      <c r="BX1079" s="19"/>
      <c r="BY1079" s="19"/>
      <c r="BZ1079" s="19"/>
      <c r="CA1079" s="19"/>
      <c r="CB1079" s="19"/>
      <c r="CC1079" s="19"/>
      <c r="CD1079" s="19"/>
      <c r="CE1079" s="19"/>
      <c r="CF1079" s="19"/>
      <c r="CG1079" s="19"/>
      <c r="CH1079" s="19"/>
      <c r="CI1079" s="19"/>
      <c r="CJ1079" s="19"/>
      <c r="CK1079" s="19"/>
      <c r="CL1079" s="19"/>
      <c r="CM1079" s="19"/>
      <c r="CN1079" s="19"/>
      <c r="CO1079" s="19"/>
      <c r="CP1079" s="19"/>
      <c r="CQ1079" s="19"/>
      <c r="CR1079" s="19"/>
      <c r="CS1079" s="19"/>
      <c r="CT1079" s="19"/>
      <c r="CU1079" s="19"/>
      <c r="CV1079" s="19"/>
    </row>
    <row r="1080" spans="1:100">
      <c r="A1080" s="19"/>
      <c r="B1080" s="19"/>
      <c r="C1080" s="19"/>
      <c r="D1080" s="19"/>
      <c r="E1080" s="19"/>
      <c r="F1080" s="19"/>
      <c r="G1080" s="19"/>
      <c r="H1080" s="21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  <c r="AK1080" s="19"/>
      <c r="AL1080" s="19"/>
      <c r="AM1080" s="19"/>
      <c r="AN1080" s="19"/>
      <c r="AO1080" s="19"/>
      <c r="AP1080" s="19"/>
      <c r="AQ1080" s="19"/>
      <c r="AR1080" s="19"/>
      <c r="AS1080" s="19"/>
      <c r="AT1080" s="19"/>
      <c r="AU1080" s="19"/>
      <c r="AV1080" s="19"/>
      <c r="AW1080" s="19"/>
      <c r="AX1080" s="19"/>
      <c r="AY1080" s="19"/>
      <c r="AZ1080" s="19"/>
      <c r="BA1080" s="19"/>
      <c r="BB1080" s="19"/>
      <c r="BC1080" s="19"/>
      <c r="BD1080" s="19"/>
      <c r="BE1080" s="19"/>
      <c r="BF1080" s="19"/>
      <c r="BG1080" s="19"/>
      <c r="BH1080" s="19"/>
      <c r="BI1080" s="19"/>
      <c r="BJ1080" s="19"/>
      <c r="BK1080" s="19"/>
      <c r="BL1080" s="19"/>
      <c r="BM1080" s="19"/>
      <c r="BN1080" s="19"/>
      <c r="BO1080" s="19"/>
      <c r="BP1080" s="19"/>
      <c r="BQ1080" s="19"/>
      <c r="BR1080" s="19"/>
      <c r="BS1080" s="19"/>
      <c r="BT1080" s="19"/>
      <c r="BU1080" s="19"/>
      <c r="BV1080" s="19"/>
      <c r="BW1080" s="19"/>
      <c r="BX1080" s="19"/>
      <c r="BY1080" s="19"/>
      <c r="BZ1080" s="19"/>
      <c r="CA1080" s="19"/>
      <c r="CB1080" s="19"/>
      <c r="CC1080" s="19"/>
      <c r="CD1080" s="19"/>
      <c r="CE1080" s="19"/>
      <c r="CF1080" s="19"/>
      <c r="CG1080" s="19"/>
      <c r="CH1080" s="19"/>
      <c r="CI1080" s="19"/>
      <c r="CJ1080" s="19"/>
      <c r="CK1080" s="19"/>
      <c r="CL1080" s="19"/>
      <c r="CM1080" s="19"/>
      <c r="CN1080" s="19"/>
      <c r="CO1080" s="19"/>
      <c r="CP1080" s="19"/>
      <c r="CQ1080" s="19"/>
      <c r="CR1080" s="19"/>
      <c r="CS1080" s="19"/>
      <c r="CT1080" s="19"/>
      <c r="CU1080" s="19"/>
      <c r="CV1080" s="19"/>
    </row>
    <row r="1081" spans="1:100">
      <c r="A1081" s="19"/>
      <c r="B1081" s="19"/>
      <c r="C1081" s="19"/>
      <c r="D1081" s="19"/>
      <c r="E1081" s="19"/>
      <c r="F1081" s="19"/>
      <c r="G1081" s="19"/>
      <c r="H1081" s="21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  <c r="AH1081" s="19"/>
      <c r="AI1081" s="19"/>
      <c r="AJ1081" s="19"/>
      <c r="AK1081" s="19"/>
      <c r="AL1081" s="19"/>
      <c r="AM1081" s="19"/>
      <c r="AN1081" s="19"/>
      <c r="AO1081" s="19"/>
      <c r="AP1081" s="19"/>
      <c r="AQ1081" s="19"/>
      <c r="AR1081" s="19"/>
      <c r="AS1081" s="19"/>
      <c r="AT1081" s="19"/>
      <c r="AU1081" s="19"/>
      <c r="AV1081" s="19"/>
      <c r="AW1081" s="19"/>
      <c r="AX1081" s="19"/>
      <c r="AY1081" s="19"/>
      <c r="AZ1081" s="19"/>
      <c r="BA1081" s="19"/>
      <c r="BB1081" s="19"/>
      <c r="BC1081" s="19"/>
      <c r="BD1081" s="19"/>
      <c r="BE1081" s="19"/>
      <c r="BF1081" s="19"/>
      <c r="BG1081" s="19"/>
      <c r="BH1081" s="19"/>
      <c r="BI1081" s="19"/>
      <c r="BJ1081" s="19"/>
      <c r="BK1081" s="19"/>
      <c r="BL1081" s="19"/>
      <c r="BM1081" s="19"/>
      <c r="BN1081" s="19"/>
      <c r="BO1081" s="19"/>
      <c r="BP1081" s="19"/>
      <c r="BQ1081" s="19"/>
      <c r="BR1081" s="19"/>
      <c r="BS1081" s="19"/>
      <c r="BT1081" s="19"/>
      <c r="BU1081" s="19"/>
      <c r="BV1081" s="19"/>
      <c r="BW1081" s="19"/>
      <c r="BX1081" s="19"/>
      <c r="BY1081" s="19"/>
      <c r="BZ1081" s="19"/>
      <c r="CA1081" s="19"/>
      <c r="CB1081" s="19"/>
      <c r="CC1081" s="19"/>
      <c r="CD1081" s="19"/>
      <c r="CE1081" s="19"/>
      <c r="CF1081" s="19"/>
      <c r="CG1081" s="19"/>
      <c r="CH1081" s="19"/>
      <c r="CI1081" s="19"/>
      <c r="CJ1081" s="19"/>
      <c r="CK1081" s="19"/>
      <c r="CL1081" s="19"/>
      <c r="CM1081" s="19"/>
      <c r="CN1081" s="19"/>
      <c r="CO1081" s="19"/>
      <c r="CP1081" s="19"/>
      <c r="CQ1081" s="19"/>
      <c r="CR1081" s="19"/>
      <c r="CS1081" s="19"/>
      <c r="CT1081" s="19"/>
      <c r="CU1081" s="19"/>
      <c r="CV1081" s="19"/>
    </row>
    <row r="1082" spans="1:100">
      <c r="A1082" s="19"/>
      <c r="B1082" s="19"/>
      <c r="C1082" s="19"/>
      <c r="D1082" s="19"/>
      <c r="E1082" s="19"/>
      <c r="F1082" s="19"/>
      <c r="G1082" s="19"/>
      <c r="H1082" s="21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  <c r="AK1082" s="19"/>
      <c r="AL1082" s="19"/>
      <c r="AM1082" s="19"/>
      <c r="AN1082" s="19"/>
      <c r="AO1082" s="19"/>
      <c r="AP1082" s="19"/>
      <c r="AQ1082" s="19"/>
      <c r="AR1082" s="19"/>
      <c r="AS1082" s="19"/>
      <c r="AT1082" s="19"/>
      <c r="AU1082" s="19"/>
      <c r="AV1082" s="19"/>
      <c r="AW1082" s="19"/>
      <c r="AX1082" s="19"/>
      <c r="AY1082" s="19"/>
      <c r="AZ1082" s="19"/>
      <c r="BA1082" s="19"/>
      <c r="BB1082" s="19"/>
      <c r="BC1082" s="19"/>
      <c r="BD1082" s="19"/>
      <c r="BE1082" s="19"/>
      <c r="BF1082" s="19"/>
      <c r="BG1082" s="19"/>
      <c r="BH1082" s="19"/>
      <c r="BI1082" s="19"/>
      <c r="BJ1082" s="19"/>
      <c r="BK1082" s="19"/>
      <c r="BL1082" s="19"/>
      <c r="BM1082" s="19"/>
      <c r="BN1082" s="19"/>
      <c r="BO1082" s="19"/>
      <c r="BP1082" s="19"/>
      <c r="BQ1082" s="19"/>
      <c r="BR1082" s="19"/>
      <c r="BS1082" s="19"/>
      <c r="BT1082" s="19"/>
      <c r="BU1082" s="19"/>
      <c r="BV1082" s="19"/>
      <c r="BW1082" s="19"/>
      <c r="BX1082" s="19"/>
      <c r="BY1082" s="19"/>
      <c r="BZ1082" s="19"/>
      <c r="CA1082" s="19"/>
      <c r="CB1082" s="19"/>
      <c r="CC1082" s="19"/>
      <c r="CD1082" s="19"/>
      <c r="CE1082" s="19"/>
      <c r="CF1082" s="19"/>
      <c r="CG1082" s="19"/>
      <c r="CH1082" s="19"/>
      <c r="CI1082" s="19"/>
      <c r="CJ1082" s="19"/>
      <c r="CK1082" s="19"/>
      <c r="CL1082" s="19"/>
      <c r="CM1082" s="19"/>
      <c r="CN1082" s="19"/>
      <c r="CO1082" s="19"/>
      <c r="CP1082" s="19"/>
      <c r="CQ1082" s="19"/>
      <c r="CR1082" s="19"/>
      <c r="CS1082" s="19"/>
      <c r="CT1082" s="19"/>
      <c r="CU1082" s="19"/>
      <c r="CV1082" s="19"/>
    </row>
    <row r="1083" spans="1:100">
      <c r="A1083" s="19"/>
      <c r="B1083" s="19"/>
      <c r="C1083" s="19"/>
      <c r="D1083" s="19"/>
      <c r="E1083" s="19"/>
      <c r="F1083" s="19"/>
      <c r="G1083" s="19"/>
      <c r="H1083" s="21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  <c r="AH1083" s="19"/>
      <c r="AI1083" s="19"/>
      <c r="AJ1083" s="19"/>
      <c r="AK1083" s="19"/>
      <c r="AL1083" s="19"/>
      <c r="AM1083" s="19"/>
      <c r="AN1083" s="19"/>
      <c r="AO1083" s="19"/>
      <c r="AP1083" s="19"/>
      <c r="AQ1083" s="19"/>
      <c r="AR1083" s="19"/>
      <c r="AS1083" s="19"/>
      <c r="AT1083" s="19"/>
      <c r="AU1083" s="19"/>
      <c r="AV1083" s="19"/>
      <c r="AW1083" s="19"/>
      <c r="AX1083" s="19"/>
      <c r="AY1083" s="19"/>
      <c r="AZ1083" s="19"/>
      <c r="BA1083" s="19"/>
      <c r="BB1083" s="19"/>
      <c r="BC1083" s="19"/>
      <c r="BD1083" s="19"/>
      <c r="BE1083" s="19"/>
      <c r="BF1083" s="19"/>
      <c r="BG1083" s="19"/>
      <c r="BH1083" s="19"/>
      <c r="BI1083" s="19"/>
      <c r="BJ1083" s="19"/>
      <c r="BK1083" s="19"/>
      <c r="BL1083" s="19"/>
      <c r="BM1083" s="19"/>
      <c r="BN1083" s="19"/>
      <c r="BO1083" s="19"/>
      <c r="BP1083" s="19"/>
      <c r="BQ1083" s="19"/>
      <c r="BR1083" s="19"/>
      <c r="BS1083" s="19"/>
      <c r="BT1083" s="19"/>
      <c r="BU1083" s="19"/>
      <c r="BV1083" s="19"/>
      <c r="BW1083" s="19"/>
      <c r="BX1083" s="19"/>
      <c r="BY1083" s="19"/>
      <c r="BZ1083" s="19"/>
      <c r="CA1083" s="19"/>
      <c r="CB1083" s="19"/>
      <c r="CC1083" s="19"/>
      <c r="CD1083" s="19"/>
      <c r="CE1083" s="19"/>
      <c r="CF1083" s="19"/>
      <c r="CG1083" s="19"/>
      <c r="CH1083" s="19"/>
      <c r="CI1083" s="19"/>
      <c r="CJ1083" s="19"/>
      <c r="CK1083" s="19"/>
      <c r="CL1083" s="19"/>
      <c r="CM1083" s="19"/>
      <c r="CN1083" s="19"/>
      <c r="CO1083" s="19"/>
      <c r="CP1083" s="19"/>
      <c r="CQ1083" s="19"/>
      <c r="CR1083" s="19"/>
      <c r="CS1083" s="19"/>
      <c r="CT1083" s="19"/>
      <c r="CU1083" s="19"/>
      <c r="CV1083" s="19"/>
    </row>
    <row r="1084" spans="1:100">
      <c r="A1084" s="19"/>
      <c r="B1084" s="19"/>
      <c r="C1084" s="19"/>
      <c r="D1084" s="19"/>
      <c r="E1084" s="19"/>
      <c r="F1084" s="19"/>
      <c r="G1084" s="19"/>
      <c r="H1084" s="21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  <c r="AK1084" s="19"/>
      <c r="AL1084" s="19"/>
      <c r="AM1084" s="19"/>
      <c r="AN1084" s="19"/>
      <c r="AO1084" s="19"/>
      <c r="AP1084" s="19"/>
      <c r="AQ1084" s="19"/>
      <c r="AR1084" s="19"/>
      <c r="AS1084" s="19"/>
      <c r="AT1084" s="19"/>
      <c r="AU1084" s="19"/>
      <c r="AV1084" s="19"/>
      <c r="AW1084" s="19"/>
      <c r="AX1084" s="19"/>
      <c r="AY1084" s="19"/>
      <c r="AZ1084" s="19"/>
      <c r="BA1084" s="19"/>
      <c r="BB1084" s="19"/>
      <c r="BC1084" s="19"/>
      <c r="BD1084" s="19"/>
      <c r="BE1084" s="19"/>
      <c r="BF1084" s="19"/>
      <c r="BG1084" s="19"/>
      <c r="BH1084" s="19"/>
      <c r="BI1084" s="19"/>
      <c r="BJ1084" s="19"/>
      <c r="BK1084" s="19"/>
      <c r="BL1084" s="19"/>
      <c r="BM1084" s="19"/>
      <c r="BN1084" s="19"/>
      <c r="BO1084" s="19"/>
      <c r="BP1084" s="19"/>
      <c r="BQ1084" s="19"/>
      <c r="BR1084" s="19"/>
      <c r="BS1084" s="19"/>
      <c r="BT1084" s="19"/>
      <c r="BU1084" s="19"/>
      <c r="BV1084" s="19"/>
      <c r="BW1084" s="19"/>
      <c r="BX1084" s="19"/>
      <c r="BY1084" s="19"/>
      <c r="BZ1084" s="19"/>
      <c r="CA1084" s="19"/>
      <c r="CB1084" s="19"/>
      <c r="CC1084" s="19"/>
      <c r="CD1084" s="19"/>
      <c r="CE1084" s="19"/>
      <c r="CF1084" s="19"/>
      <c r="CG1084" s="19"/>
      <c r="CH1084" s="19"/>
      <c r="CI1084" s="19"/>
      <c r="CJ1084" s="19"/>
      <c r="CK1084" s="19"/>
      <c r="CL1084" s="19"/>
      <c r="CM1084" s="19"/>
      <c r="CN1084" s="19"/>
      <c r="CO1084" s="19"/>
      <c r="CP1084" s="19"/>
      <c r="CQ1084" s="19"/>
      <c r="CR1084" s="19"/>
      <c r="CS1084" s="19"/>
      <c r="CT1084" s="19"/>
      <c r="CU1084" s="19"/>
      <c r="CV1084" s="19"/>
    </row>
    <row r="1085" spans="1:100">
      <c r="A1085" s="19"/>
      <c r="B1085" s="19"/>
      <c r="C1085" s="19"/>
      <c r="D1085" s="19"/>
      <c r="E1085" s="19"/>
      <c r="F1085" s="19"/>
      <c r="G1085" s="19"/>
      <c r="H1085" s="21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  <c r="AK1085" s="19"/>
      <c r="AL1085" s="19"/>
      <c r="AM1085" s="19"/>
      <c r="AN1085" s="19"/>
      <c r="AO1085" s="19"/>
      <c r="AP1085" s="19"/>
      <c r="AQ1085" s="19"/>
      <c r="AR1085" s="19"/>
      <c r="AS1085" s="19"/>
      <c r="AT1085" s="19"/>
      <c r="AU1085" s="19"/>
      <c r="AV1085" s="19"/>
      <c r="AW1085" s="19"/>
      <c r="AX1085" s="19"/>
      <c r="AY1085" s="19"/>
      <c r="AZ1085" s="19"/>
      <c r="BA1085" s="19"/>
      <c r="BB1085" s="19"/>
      <c r="BC1085" s="19"/>
      <c r="BD1085" s="19"/>
      <c r="BE1085" s="19"/>
      <c r="BF1085" s="19"/>
      <c r="BG1085" s="19"/>
      <c r="BH1085" s="19"/>
      <c r="BI1085" s="19"/>
      <c r="BJ1085" s="19"/>
      <c r="BK1085" s="19"/>
      <c r="BL1085" s="19"/>
      <c r="BM1085" s="19"/>
      <c r="BN1085" s="19"/>
      <c r="BO1085" s="19"/>
      <c r="BP1085" s="19"/>
      <c r="BQ1085" s="19"/>
      <c r="BR1085" s="19"/>
      <c r="BS1085" s="19"/>
      <c r="BT1085" s="19"/>
      <c r="BU1085" s="19"/>
      <c r="BV1085" s="19"/>
      <c r="BW1085" s="19"/>
      <c r="BX1085" s="19"/>
      <c r="BY1085" s="19"/>
      <c r="BZ1085" s="19"/>
      <c r="CA1085" s="19"/>
      <c r="CB1085" s="19"/>
      <c r="CC1085" s="19"/>
      <c r="CD1085" s="19"/>
      <c r="CE1085" s="19"/>
      <c r="CF1085" s="19"/>
      <c r="CG1085" s="19"/>
      <c r="CH1085" s="19"/>
      <c r="CI1085" s="19"/>
      <c r="CJ1085" s="19"/>
      <c r="CK1085" s="19"/>
      <c r="CL1085" s="19"/>
      <c r="CM1085" s="19"/>
      <c r="CN1085" s="19"/>
      <c r="CO1085" s="19"/>
      <c r="CP1085" s="19"/>
      <c r="CQ1085" s="19"/>
      <c r="CR1085" s="19"/>
      <c r="CS1085" s="19"/>
      <c r="CT1085" s="19"/>
      <c r="CU1085" s="19"/>
      <c r="CV1085" s="19"/>
    </row>
    <row r="1086" spans="1:100">
      <c r="A1086" s="19"/>
      <c r="B1086" s="19"/>
      <c r="C1086" s="19"/>
      <c r="D1086" s="19"/>
      <c r="E1086" s="19"/>
      <c r="F1086" s="19"/>
      <c r="G1086" s="19"/>
      <c r="H1086" s="21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  <c r="AK1086" s="19"/>
      <c r="AL1086" s="19"/>
      <c r="AM1086" s="19"/>
      <c r="AN1086" s="19"/>
      <c r="AO1086" s="19"/>
      <c r="AP1086" s="19"/>
      <c r="AQ1086" s="19"/>
      <c r="AR1086" s="19"/>
      <c r="AS1086" s="19"/>
      <c r="AT1086" s="19"/>
      <c r="AU1086" s="19"/>
      <c r="AV1086" s="19"/>
      <c r="AW1086" s="19"/>
      <c r="AX1086" s="19"/>
      <c r="AY1086" s="19"/>
      <c r="AZ1086" s="19"/>
      <c r="BA1086" s="19"/>
      <c r="BB1086" s="19"/>
      <c r="BC1086" s="19"/>
      <c r="BD1086" s="19"/>
      <c r="BE1086" s="19"/>
      <c r="BF1086" s="19"/>
      <c r="BG1086" s="19"/>
      <c r="BH1086" s="19"/>
      <c r="BI1086" s="19"/>
      <c r="BJ1086" s="19"/>
      <c r="BK1086" s="19"/>
      <c r="BL1086" s="19"/>
      <c r="BM1086" s="19"/>
      <c r="BN1086" s="19"/>
      <c r="BO1086" s="19"/>
      <c r="BP1086" s="19"/>
      <c r="BQ1086" s="19"/>
      <c r="BR1086" s="19"/>
      <c r="BS1086" s="19"/>
      <c r="BT1086" s="19"/>
      <c r="BU1086" s="19"/>
      <c r="BV1086" s="19"/>
      <c r="BW1086" s="19"/>
      <c r="BX1086" s="19"/>
      <c r="BY1086" s="19"/>
      <c r="BZ1086" s="19"/>
      <c r="CA1086" s="19"/>
      <c r="CB1086" s="19"/>
      <c r="CC1086" s="19"/>
      <c r="CD1086" s="19"/>
      <c r="CE1086" s="19"/>
      <c r="CF1086" s="19"/>
      <c r="CG1086" s="19"/>
      <c r="CH1086" s="19"/>
      <c r="CI1086" s="19"/>
      <c r="CJ1086" s="19"/>
      <c r="CK1086" s="19"/>
      <c r="CL1086" s="19"/>
      <c r="CM1086" s="19"/>
      <c r="CN1086" s="19"/>
      <c r="CO1086" s="19"/>
      <c r="CP1086" s="19"/>
      <c r="CQ1086" s="19"/>
      <c r="CR1086" s="19"/>
      <c r="CS1086" s="19"/>
      <c r="CT1086" s="19"/>
      <c r="CU1086" s="19"/>
      <c r="CV1086" s="19"/>
    </row>
    <row r="1087" spans="1:100">
      <c r="A1087" s="19"/>
      <c r="B1087" s="19"/>
      <c r="C1087" s="19"/>
      <c r="D1087" s="19"/>
      <c r="E1087" s="19"/>
      <c r="F1087" s="19"/>
      <c r="G1087" s="19"/>
      <c r="H1087" s="21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  <c r="AD1087" s="19"/>
      <c r="AE1087" s="19"/>
      <c r="AF1087" s="19"/>
      <c r="AG1087" s="19"/>
      <c r="AH1087" s="19"/>
      <c r="AI1087" s="19"/>
      <c r="AJ1087" s="19"/>
      <c r="AK1087" s="19"/>
      <c r="AL1087" s="19"/>
      <c r="AM1087" s="19"/>
      <c r="AN1087" s="19"/>
      <c r="AO1087" s="19"/>
      <c r="AP1087" s="19"/>
      <c r="AQ1087" s="19"/>
      <c r="AR1087" s="19"/>
      <c r="AS1087" s="19"/>
      <c r="AT1087" s="19"/>
      <c r="AU1087" s="19"/>
      <c r="AV1087" s="19"/>
      <c r="AW1087" s="19"/>
      <c r="AX1087" s="19"/>
      <c r="AY1087" s="19"/>
      <c r="AZ1087" s="19"/>
      <c r="BA1087" s="19"/>
      <c r="BB1087" s="19"/>
      <c r="BC1087" s="19"/>
      <c r="BD1087" s="19"/>
      <c r="BE1087" s="19"/>
      <c r="BF1087" s="19"/>
      <c r="BG1087" s="19"/>
      <c r="BH1087" s="19"/>
      <c r="BI1087" s="19"/>
      <c r="BJ1087" s="19"/>
      <c r="BK1087" s="19"/>
      <c r="BL1087" s="19"/>
      <c r="BM1087" s="19"/>
      <c r="BN1087" s="19"/>
      <c r="BO1087" s="19"/>
      <c r="BP1087" s="19"/>
      <c r="BQ1087" s="19"/>
      <c r="BR1087" s="19"/>
      <c r="BS1087" s="19"/>
      <c r="BT1087" s="19"/>
      <c r="BU1087" s="19"/>
      <c r="BV1087" s="19"/>
      <c r="BW1087" s="19"/>
      <c r="BX1087" s="19"/>
      <c r="BY1087" s="19"/>
      <c r="BZ1087" s="19"/>
      <c r="CA1087" s="19"/>
      <c r="CB1087" s="19"/>
      <c r="CC1087" s="19"/>
      <c r="CD1087" s="19"/>
      <c r="CE1087" s="19"/>
      <c r="CF1087" s="19"/>
      <c r="CG1087" s="19"/>
      <c r="CH1087" s="19"/>
      <c r="CI1087" s="19"/>
      <c r="CJ1087" s="19"/>
      <c r="CK1087" s="19"/>
      <c r="CL1087" s="19"/>
      <c r="CM1087" s="19"/>
      <c r="CN1087" s="19"/>
      <c r="CO1087" s="19"/>
      <c r="CP1087" s="19"/>
      <c r="CQ1087" s="19"/>
      <c r="CR1087" s="19"/>
      <c r="CS1087" s="19"/>
      <c r="CT1087" s="19"/>
      <c r="CU1087" s="19"/>
      <c r="CV1087" s="19"/>
    </row>
    <row r="1088" spans="1:100">
      <c r="A1088" s="19"/>
      <c r="B1088" s="19"/>
      <c r="C1088" s="19"/>
      <c r="D1088" s="19"/>
      <c r="E1088" s="19"/>
      <c r="F1088" s="19"/>
      <c r="G1088" s="19"/>
      <c r="H1088" s="21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  <c r="AD1088" s="19"/>
      <c r="AE1088" s="19"/>
      <c r="AF1088" s="19"/>
      <c r="AG1088" s="19"/>
      <c r="AH1088" s="19"/>
      <c r="AI1088" s="19"/>
      <c r="AJ1088" s="19"/>
      <c r="AK1088" s="19"/>
      <c r="AL1088" s="19"/>
      <c r="AM1088" s="19"/>
      <c r="AN1088" s="19"/>
      <c r="AO1088" s="19"/>
      <c r="AP1088" s="19"/>
      <c r="AQ1088" s="19"/>
      <c r="AR1088" s="19"/>
      <c r="AS1088" s="19"/>
      <c r="AT1088" s="19"/>
      <c r="AU1088" s="19"/>
      <c r="AV1088" s="19"/>
      <c r="AW1088" s="19"/>
      <c r="AX1088" s="19"/>
      <c r="AY1088" s="19"/>
      <c r="AZ1088" s="19"/>
      <c r="BA1088" s="19"/>
      <c r="BB1088" s="19"/>
      <c r="BC1088" s="19"/>
      <c r="BD1088" s="19"/>
      <c r="BE1088" s="19"/>
      <c r="BF1088" s="19"/>
      <c r="BG1088" s="19"/>
      <c r="BH1088" s="19"/>
      <c r="BI1088" s="19"/>
      <c r="BJ1088" s="19"/>
      <c r="BK1088" s="19"/>
      <c r="BL1088" s="19"/>
      <c r="BM1088" s="19"/>
      <c r="BN1088" s="19"/>
      <c r="BO1088" s="19"/>
      <c r="BP1088" s="19"/>
      <c r="BQ1088" s="19"/>
      <c r="BR1088" s="19"/>
      <c r="BS1088" s="19"/>
      <c r="BT1088" s="19"/>
      <c r="BU1088" s="19"/>
      <c r="BV1088" s="19"/>
      <c r="BW1088" s="19"/>
      <c r="BX1088" s="19"/>
      <c r="BY1088" s="19"/>
      <c r="BZ1088" s="19"/>
      <c r="CA1088" s="19"/>
      <c r="CB1088" s="19"/>
      <c r="CC1088" s="19"/>
      <c r="CD1088" s="19"/>
      <c r="CE1088" s="19"/>
      <c r="CF1088" s="19"/>
      <c r="CG1088" s="19"/>
      <c r="CH1088" s="19"/>
      <c r="CI1088" s="19"/>
      <c r="CJ1088" s="19"/>
      <c r="CK1088" s="19"/>
      <c r="CL1088" s="19"/>
      <c r="CM1088" s="19"/>
      <c r="CN1088" s="19"/>
      <c r="CO1088" s="19"/>
      <c r="CP1088" s="19"/>
      <c r="CQ1088" s="19"/>
      <c r="CR1088" s="19"/>
      <c r="CS1088" s="19"/>
      <c r="CT1088" s="19"/>
      <c r="CU1088" s="19"/>
      <c r="CV1088" s="19"/>
    </row>
    <row r="1089" spans="1:100">
      <c r="A1089" s="19"/>
      <c r="B1089" s="19"/>
      <c r="C1089" s="19"/>
      <c r="D1089" s="19"/>
      <c r="E1089" s="19"/>
      <c r="F1089" s="19"/>
      <c r="G1089" s="19"/>
      <c r="H1089" s="21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  <c r="AD1089" s="19"/>
      <c r="AE1089" s="19"/>
      <c r="AF1089" s="19"/>
      <c r="AG1089" s="19"/>
      <c r="AH1089" s="19"/>
      <c r="AI1089" s="19"/>
      <c r="AJ1089" s="19"/>
      <c r="AK1089" s="19"/>
      <c r="AL1089" s="19"/>
      <c r="AM1089" s="19"/>
      <c r="AN1089" s="19"/>
      <c r="AO1089" s="19"/>
      <c r="AP1089" s="19"/>
      <c r="AQ1089" s="19"/>
      <c r="AR1089" s="19"/>
      <c r="AS1089" s="19"/>
      <c r="AT1089" s="19"/>
      <c r="AU1089" s="19"/>
      <c r="AV1089" s="19"/>
      <c r="AW1089" s="19"/>
      <c r="AX1089" s="19"/>
      <c r="AY1089" s="19"/>
      <c r="AZ1089" s="19"/>
      <c r="BA1089" s="19"/>
      <c r="BB1089" s="19"/>
      <c r="BC1089" s="19"/>
      <c r="BD1089" s="19"/>
      <c r="BE1089" s="19"/>
      <c r="BF1089" s="19"/>
      <c r="BG1089" s="19"/>
      <c r="BH1089" s="19"/>
      <c r="BI1089" s="19"/>
      <c r="BJ1089" s="19"/>
      <c r="BK1089" s="19"/>
      <c r="BL1089" s="19"/>
      <c r="BM1089" s="19"/>
      <c r="BN1089" s="19"/>
      <c r="BO1089" s="19"/>
      <c r="BP1089" s="19"/>
      <c r="BQ1089" s="19"/>
      <c r="BR1089" s="19"/>
      <c r="BS1089" s="19"/>
      <c r="BT1089" s="19"/>
      <c r="BU1089" s="19"/>
      <c r="BV1089" s="19"/>
      <c r="BW1089" s="19"/>
      <c r="BX1089" s="19"/>
      <c r="BY1089" s="19"/>
      <c r="BZ1089" s="19"/>
      <c r="CA1089" s="19"/>
      <c r="CB1089" s="19"/>
      <c r="CC1089" s="19"/>
      <c r="CD1089" s="19"/>
      <c r="CE1089" s="19"/>
      <c r="CF1089" s="19"/>
      <c r="CG1089" s="19"/>
      <c r="CH1089" s="19"/>
      <c r="CI1089" s="19"/>
      <c r="CJ1089" s="19"/>
      <c r="CK1089" s="19"/>
      <c r="CL1089" s="19"/>
      <c r="CM1089" s="19"/>
      <c r="CN1089" s="19"/>
      <c r="CO1089" s="19"/>
      <c r="CP1089" s="19"/>
      <c r="CQ1089" s="19"/>
      <c r="CR1089" s="19"/>
      <c r="CS1089" s="19"/>
      <c r="CT1089" s="19"/>
      <c r="CU1089" s="19"/>
      <c r="CV1089" s="19"/>
    </row>
    <row r="1090" spans="1:100">
      <c r="A1090" s="19"/>
      <c r="B1090" s="19"/>
      <c r="C1090" s="19"/>
      <c r="D1090" s="19"/>
      <c r="E1090" s="19"/>
      <c r="F1090" s="19"/>
      <c r="G1090" s="19"/>
      <c r="H1090" s="21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  <c r="AK1090" s="19"/>
      <c r="AL1090" s="19"/>
      <c r="AM1090" s="19"/>
      <c r="AN1090" s="19"/>
      <c r="AO1090" s="19"/>
      <c r="AP1090" s="19"/>
      <c r="AQ1090" s="19"/>
      <c r="AR1090" s="19"/>
      <c r="AS1090" s="19"/>
      <c r="AT1090" s="19"/>
      <c r="AU1090" s="19"/>
      <c r="AV1090" s="19"/>
      <c r="AW1090" s="19"/>
      <c r="AX1090" s="19"/>
      <c r="AY1090" s="19"/>
      <c r="AZ1090" s="19"/>
      <c r="BA1090" s="19"/>
      <c r="BB1090" s="19"/>
      <c r="BC1090" s="19"/>
      <c r="BD1090" s="19"/>
      <c r="BE1090" s="19"/>
      <c r="BF1090" s="19"/>
      <c r="BG1090" s="19"/>
      <c r="BH1090" s="19"/>
      <c r="BI1090" s="19"/>
      <c r="BJ1090" s="19"/>
      <c r="BK1090" s="19"/>
      <c r="BL1090" s="19"/>
      <c r="BM1090" s="19"/>
      <c r="BN1090" s="19"/>
      <c r="BO1090" s="19"/>
      <c r="BP1090" s="19"/>
      <c r="BQ1090" s="19"/>
      <c r="BR1090" s="19"/>
      <c r="BS1090" s="19"/>
      <c r="BT1090" s="19"/>
      <c r="BU1090" s="19"/>
      <c r="BV1090" s="19"/>
      <c r="BW1090" s="19"/>
      <c r="BX1090" s="19"/>
      <c r="BY1090" s="19"/>
      <c r="BZ1090" s="19"/>
      <c r="CA1090" s="19"/>
      <c r="CB1090" s="19"/>
      <c r="CC1090" s="19"/>
      <c r="CD1090" s="19"/>
      <c r="CE1090" s="19"/>
      <c r="CF1090" s="19"/>
      <c r="CG1090" s="19"/>
      <c r="CH1090" s="19"/>
      <c r="CI1090" s="19"/>
      <c r="CJ1090" s="19"/>
      <c r="CK1090" s="19"/>
      <c r="CL1090" s="19"/>
      <c r="CM1090" s="19"/>
      <c r="CN1090" s="19"/>
      <c r="CO1090" s="19"/>
      <c r="CP1090" s="19"/>
      <c r="CQ1090" s="19"/>
      <c r="CR1090" s="19"/>
      <c r="CS1090" s="19"/>
      <c r="CT1090" s="19"/>
      <c r="CU1090" s="19"/>
      <c r="CV1090" s="19"/>
    </row>
    <row r="1091" spans="1:100">
      <c r="A1091" s="19"/>
      <c r="B1091" s="19"/>
      <c r="C1091" s="19"/>
      <c r="D1091" s="19"/>
      <c r="E1091" s="19"/>
      <c r="F1091" s="19"/>
      <c r="G1091" s="19"/>
      <c r="H1091" s="21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  <c r="AK1091" s="19"/>
      <c r="AL1091" s="19"/>
      <c r="AM1091" s="19"/>
      <c r="AN1091" s="19"/>
      <c r="AO1091" s="19"/>
      <c r="AP1091" s="19"/>
      <c r="AQ1091" s="19"/>
      <c r="AR1091" s="19"/>
      <c r="AS1091" s="19"/>
      <c r="AT1091" s="19"/>
      <c r="AU1091" s="19"/>
      <c r="AV1091" s="19"/>
      <c r="AW1091" s="19"/>
      <c r="AX1091" s="19"/>
      <c r="AY1091" s="19"/>
      <c r="AZ1091" s="19"/>
      <c r="BA1091" s="19"/>
      <c r="BB1091" s="19"/>
      <c r="BC1091" s="19"/>
      <c r="BD1091" s="19"/>
      <c r="BE1091" s="19"/>
      <c r="BF1091" s="19"/>
      <c r="BG1091" s="19"/>
      <c r="BH1091" s="19"/>
      <c r="BI1091" s="19"/>
      <c r="BJ1091" s="19"/>
      <c r="BK1091" s="19"/>
      <c r="BL1091" s="19"/>
      <c r="BM1091" s="19"/>
      <c r="BN1091" s="19"/>
      <c r="BO1091" s="19"/>
      <c r="BP1091" s="19"/>
      <c r="BQ1091" s="19"/>
      <c r="BR1091" s="19"/>
      <c r="BS1091" s="19"/>
      <c r="BT1091" s="19"/>
      <c r="BU1091" s="19"/>
      <c r="BV1091" s="19"/>
      <c r="BW1091" s="19"/>
      <c r="BX1091" s="19"/>
      <c r="BY1091" s="19"/>
      <c r="BZ1091" s="19"/>
      <c r="CA1091" s="19"/>
      <c r="CB1091" s="19"/>
      <c r="CC1091" s="19"/>
      <c r="CD1091" s="19"/>
      <c r="CE1091" s="19"/>
      <c r="CF1091" s="19"/>
      <c r="CG1091" s="19"/>
      <c r="CH1091" s="19"/>
      <c r="CI1091" s="19"/>
      <c r="CJ1091" s="19"/>
      <c r="CK1091" s="19"/>
      <c r="CL1091" s="19"/>
      <c r="CM1091" s="19"/>
      <c r="CN1091" s="19"/>
      <c r="CO1091" s="19"/>
      <c r="CP1091" s="19"/>
      <c r="CQ1091" s="19"/>
      <c r="CR1091" s="19"/>
      <c r="CS1091" s="19"/>
      <c r="CT1091" s="19"/>
      <c r="CU1091" s="19"/>
      <c r="CV1091" s="19"/>
    </row>
    <row r="1092" spans="1:100">
      <c r="A1092" s="19"/>
      <c r="B1092" s="19"/>
      <c r="C1092" s="19"/>
      <c r="D1092" s="19"/>
      <c r="E1092" s="19"/>
      <c r="F1092" s="19"/>
      <c r="G1092" s="19"/>
      <c r="H1092" s="21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  <c r="AK1092" s="19"/>
      <c r="AL1092" s="19"/>
      <c r="AM1092" s="19"/>
      <c r="AN1092" s="19"/>
      <c r="AO1092" s="19"/>
      <c r="AP1092" s="19"/>
      <c r="AQ1092" s="19"/>
      <c r="AR1092" s="19"/>
      <c r="AS1092" s="19"/>
      <c r="AT1092" s="19"/>
      <c r="AU1092" s="19"/>
      <c r="AV1092" s="19"/>
      <c r="AW1092" s="19"/>
      <c r="AX1092" s="19"/>
      <c r="AY1092" s="19"/>
      <c r="AZ1092" s="19"/>
      <c r="BA1092" s="19"/>
      <c r="BB1092" s="19"/>
      <c r="BC1092" s="19"/>
      <c r="BD1092" s="19"/>
      <c r="BE1092" s="19"/>
      <c r="BF1092" s="19"/>
      <c r="BG1092" s="19"/>
      <c r="BH1092" s="19"/>
      <c r="BI1092" s="19"/>
      <c r="BJ1092" s="19"/>
      <c r="BK1092" s="19"/>
      <c r="BL1092" s="19"/>
      <c r="BM1092" s="19"/>
      <c r="BN1092" s="19"/>
      <c r="BO1092" s="19"/>
      <c r="BP1092" s="19"/>
      <c r="BQ1092" s="19"/>
      <c r="BR1092" s="19"/>
      <c r="BS1092" s="19"/>
      <c r="BT1092" s="19"/>
      <c r="BU1092" s="19"/>
      <c r="BV1092" s="19"/>
      <c r="BW1092" s="19"/>
      <c r="BX1092" s="19"/>
      <c r="BY1092" s="19"/>
      <c r="BZ1092" s="19"/>
      <c r="CA1092" s="19"/>
      <c r="CB1092" s="19"/>
      <c r="CC1092" s="19"/>
      <c r="CD1092" s="19"/>
      <c r="CE1092" s="19"/>
      <c r="CF1092" s="19"/>
      <c r="CG1092" s="19"/>
      <c r="CH1092" s="19"/>
      <c r="CI1092" s="19"/>
      <c r="CJ1092" s="19"/>
      <c r="CK1092" s="19"/>
      <c r="CL1092" s="19"/>
      <c r="CM1092" s="19"/>
      <c r="CN1092" s="19"/>
      <c r="CO1092" s="19"/>
      <c r="CP1092" s="19"/>
      <c r="CQ1092" s="19"/>
      <c r="CR1092" s="19"/>
      <c r="CS1092" s="19"/>
      <c r="CT1092" s="19"/>
      <c r="CU1092" s="19"/>
      <c r="CV1092" s="19"/>
    </row>
    <row r="1093" spans="1:100">
      <c r="A1093" s="19"/>
      <c r="B1093" s="19"/>
      <c r="C1093" s="19"/>
      <c r="D1093" s="19"/>
      <c r="E1093" s="19"/>
      <c r="F1093" s="19"/>
      <c r="G1093" s="19"/>
      <c r="H1093" s="21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  <c r="AK1093" s="19"/>
      <c r="AL1093" s="19"/>
      <c r="AM1093" s="19"/>
      <c r="AN1093" s="19"/>
      <c r="AO1093" s="19"/>
      <c r="AP1093" s="19"/>
      <c r="AQ1093" s="19"/>
      <c r="AR1093" s="19"/>
      <c r="AS1093" s="19"/>
      <c r="AT1093" s="19"/>
      <c r="AU1093" s="19"/>
      <c r="AV1093" s="19"/>
      <c r="AW1093" s="19"/>
      <c r="AX1093" s="19"/>
      <c r="AY1093" s="19"/>
      <c r="AZ1093" s="19"/>
      <c r="BA1093" s="19"/>
      <c r="BB1093" s="19"/>
      <c r="BC1093" s="19"/>
      <c r="BD1093" s="19"/>
      <c r="BE1093" s="19"/>
      <c r="BF1093" s="19"/>
      <c r="BG1093" s="19"/>
      <c r="BH1093" s="19"/>
      <c r="BI1093" s="19"/>
      <c r="BJ1093" s="19"/>
      <c r="BK1093" s="19"/>
      <c r="BL1093" s="19"/>
      <c r="BM1093" s="19"/>
      <c r="BN1093" s="19"/>
      <c r="BO1093" s="19"/>
      <c r="BP1093" s="19"/>
      <c r="BQ1093" s="19"/>
      <c r="BR1093" s="19"/>
      <c r="BS1093" s="19"/>
      <c r="BT1093" s="19"/>
      <c r="BU1093" s="19"/>
      <c r="BV1093" s="19"/>
      <c r="BW1093" s="19"/>
      <c r="BX1093" s="19"/>
      <c r="BY1093" s="19"/>
      <c r="BZ1093" s="19"/>
      <c r="CA1093" s="19"/>
      <c r="CB1093" s="19"/>
      <c r="CC1093" s="19"/>
      <c r="CD1093" s="19"/>
      <c r="CE1093" s="19"/>
      <c r="CF1093" s="19"/>
      <c r="CG1093" s="19"/>
      <c r="CH1093" s="19"/>
      <c r="CI1093" s="19"/>
      <c r="CJ1093" s="19"/>
      <c r="CK1093" s="19"/>
      <c r="CL1093" s="19"/>
      <c r="CM1093" s="19"/>
      <c r="CN1093" s="19"/>
      <c r="CO1093" s="19"/>
      <c r="CP1093" s="19"/>
      <c r="CQ1093" s="19"/>
      <c r="CR1093" s="19"/>
      <c r="CS1093" s="19"/>
      <c r="CT1093" s="19"/>
      <c r="CU1093" s="19"/>
      <c r="CV1093" s="19"/>
    </row>
    <row r="1094" spans="1:100">
      <c r="A1094" s="19"/>
      <c r="B1094" s="19"/>
      <c r="C1094" s="19"/>
      <c r="D1094" s="19"/>
      <c r="E1094" s="19"/>
      <c r="F1094" s="19"/>
      <c r="G1094" s="19"/>
      <c r="H1094" s="21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AD1094" s="19"/>
      <c r="AE1094" s="19"/>
      <c r="AF1094" s="19"/>
      <c r="AG1094" s="19"/>
      <c r="AH1094" s="19"/>
      <c r="AI1094" s="19"/>
      <c r="AJ1094" s="19"/>
      <c r="AK1094" s="19"/>
      <c r="AL1094" s="19"/>
      <c r="AM1094" s="19"/>
      <c r="AN1094" s="19"/>
      <c r="AO1094" s="19"/>
      <c r="AP1094" s="19"/>
      <c r="AQ1094" s="19"/>
      <c r="AR1094" s="19"/>
      <c r="AS1094" s="19"/>
      <c r="AT1094" s="19"/>
      <c r="AU1094" s="19"/>
      <c r="AV1094" s="19"/>
      <c r="AW1094" s="19"/>
      <c r="AX1094" s="19"/>
      <c r="AY1094" s="19"/>
      <c r="AZ1094" s="19"/>
      <c r="BA1094" s="19"/>
      <c r="BB1094" s="19"/>
      <c r="BC1094" s="19"/>
      <c r="BD1094" s="19"/>
      <c r="BE1094" s="19"/>
      <c r="BF1094" s="19"/>
      <c r="BG1094" s="19"/>
      <c r="BH1094" s="19"/>
      <c r="BI1094" s="19"/>
      <c r="BJ1094" s="19"/>
      <c r="BK1094" s="19"/>
      <c r="BL1094" s="19"/>
      <c r="BM1094" s="19"/>
      <c r="BN1094" s="19"/>
      <c r="BO1094" s="19"/>
      <c r="BP1094" s="19"/>
      <c r="BQ1094" s="19"/>
      <c r="BR1094" s="19"/>
      <c r="BS1094" s="19"/>
      <c r="BT1094" s="19"/>
      <c r="BU1094" s="19"/>
      <c r="BV1094" s="19"/>
      <c r="BW1094" s="19"/>
      <c r="BX1094" s="19"/>
      <c r="BY1094" s="19"/>
      <c r="BZ1094" s="19"/>
      <c r="CA1094" s="19"/>
      <c r="CB1094" s="19"/>
      <c r="CC1094" s="19"/>
      <c r="CD1094" s="19"/>
      <c r="CE1094" s="19"/>
      <c r="CF1094" s="19"/>
      <c r="CG1094" s="19"/>
      <c r="CH1094" s="19"/>
      <c r="CI1094" s="19"/>
      <c r="CJ1094" s="19"/>
      <c r="CK1094" s="19"/>
      <c r="CL1094" s="19"/>
      <c r="CM1094" s="19"/>
      <c r="CN1094" s="19"/>
      <c r="CO1094" s="19"/>
      <c r="CP1094" s="19"/>
      <c r="CQ1094" s="19"/>
      <c r="CR1094" s="19"/>
      <c r="CS1094" s="19"/>
      <c r="CT1094" s="19"/>
      <c r="CU1094" s="19"/>
      <c r="CV1094" s="19"/>
    </row>
    <row r="1095" spans="1:100">
      <c r="A1095" s="19"/>
      <c r="B1095" s="19"/>
      <c r="C1095" s="19"/>
      <c r="D1095" s="19"/>
      <c r="E1095" s="19"/>
      <c r="F1095" s="19"/>
      <c r="G1095" s="19"/>
      <c r="H1095" s="21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  <c r="AD1095" s="19"/>
      <c r="AE1095" s="19"/>
      <c r="AF1095" s="19"/>
      <c r="AG1095" s="19"/>
      <c r="AH1095" s="19"/>
      <c r="AI1095" s="19"/>
      <c r="AJ1095" s="19"/>
      <c r="AK1095" s="19"/>
      <c r="AL1095" s="19"/>
      <c r="AM1095" s="19"/>
      <c r="AN1095" s="19"/>
      <c r="AO1095" s="19"/>
      <c r="AP1095" s="19"/>
      <c r="AQ1095" s="19"/>
      <c r="AR1095" s="19"/>
      <c r="AS1095" s="19"/>
      <c r="AT1095" s="19"/>
      <c r="AU1095" s="19"/>
      <c r="AV1095" s="19"/>
      <c r="AW1095" s="19"/>
      <c r="AX1095" s="19"/>
      <c r="AY1095" s="19"/>
      <c r="AZ1095" s="19"/>
      <c r="BA1095" s="19"/>
      <c r="BB1095" s="19"/>
      <c r="BC1095" s="19"/>
      <c r="BD1095" s="19"/>
      <c r="BE1095" s="19"/>
      <c r="BF1095" s="19"/>
      <c r="BG1095" s="19"/>
      <c r="BH1095" s="19"/>
      <c r="BI1095" s="19"/>
      <c r="BJ1095" s="19"/>
      <c r="BK1095" s="19"/>
      <c r="BL1095" s="19"/>
      <c r="BM1095" s="19"/>
      <c r="BN1095" s="19"/>
      <c r="BO1095" s="19"/>
      <c r="BP1095" s="19"/>
      <c r="BQ1095" s="19"/>
      <c r="BR1095" s="19"/>
      <c r="BS1095" s="19"/>
      <c r="BT1095" s="19"/>
      <c r="BU1095" s="19"/>
      <c r="BV1095" s="19"/>
      <c r="BW1095" s="19"/>
      <c r="BX1095" s="19"/>
      <c r="BY1095" s="19"/>
      <c r="BZ1095" s="19"/>
      <c r="CA1095" s="19"/>
      <c r="CB1095" s="19"/>
      <c r="CC1095" s="19"/>
      <c r="CD1095" s="19"/>
      <c r="CE1095" s="19"/>
      <c r="CF1095" s="19"/>
      <c r="CG1095" s="19"/>
      <c r="CH1095" s="19"/>
      <c r="CI1095" s="19"/>
      <c r="CJ1095" s="19"/>
      <c r="CK1095" s="19"/>
      <c r="CL1095" s="19"/>
      <c r="CM1095" s="19"/>
      <c r="CN1095" s="19"/>
      <c r="CO1095" s="19"/>
      <c r="CP1095" s="19"/>
      <c r="CQ1095" s="19"/>
      <c r="CR1095" s="19"/>
      <c r="CS1095" s="19"/>
      <c r="CT1095" s="19"/>
      <c r="CU1095" s="19"/>
      <c r="CV1095" s="19"/>
    </row>
    <row r="1096" spans="1:100">
      <c r="A1096" s="19"/>
      <c r="B1096" s="19"/>
      <c r="C1096" s="19"/>
      <c r="D1096" s="19"/>
      <c r="E1096" s="19"/>
      <c r="F1096" s="19"/>
      <c r="G1096" s="19"/>
      <c r="H1096" s="21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  <c r="AK1096" s="19"/>
      <c r="AL1096" s="19"/>
      <c r="AM1096" s="19"/>
      <c r="AN1096" s="19"/>
      <c r="AO1096" s="19"/>
      <c r="AP1096" s="19"/>
      <c r="AQ1096" s="19"/>
      <c r="AR1096" s="19"/>
      <c r="AS1096" s="19"/>
      <c r="AT1096" s="19"/>
      <c r="AU1096" s="19"/>
      <c r="AV1096" s="19"/>
      <c r="AW1096" s="19"/>
      <c r="AX1096" s="19"/>
      <c r="AY1096" s="19"/>
      <c r="AZ1096" s="19"/>
      <c r="BA1096" s="19"/>
      <c r="BB1096" s="19"/>
      <c r="BC1096" s="19"/>
      <c r="BD1096" s="19"/>
      <c r="BE1096" s="19"/>
      <c r="BF1096" s="19"/>
      <c r="BG1096" s="19"/>
      <c r="BH1096" s="19"/>
      <c r="BI1096" s="19"/>
      <c r="BJ1096" s="19"/>
      <c r="BK1096" s="19"/>
      <c r="BL1096" s="19"/>
      <c r="BM1096" s="19"/>
      <c r="BN1096" s="19"/>
      <c r="BO1096" s="19"/>
      <c r="BP1096" s="19"/>
      <c r="BQ1096" s="19"/>
      <c r="BR1096" s="19"/>
      <c r="BS1096" s="19"/>
      <c r="BT1096" s="19"/>
      <c r="BU1096" s="19"/>
      <c r="BV1096" s="19"/>
      <c r="BW1096" s="19"/>
      <c r="BX1096" s="19"/>
      <c r="BY1096" s="19"/>
      <c r="BZ1096" s="19"/>
      <c r="CA1096" s="19"/>
      <c r="CB1096" s="19"/>
      <c r="CC1096" s="19"/>
      <c r="CD1096" s="19"/>
      <c r="CE1096" s="19"/>
      <c r="CF1096" s="19"/>
      <c r="CG1096" s="19"/>
      <c r="CH1096" s="19"/>
      <c r="CI1096" s="19"/>
      <c r="CJ1096" s="19"/>
      <c r="CK1096" s="19"/>
      <c r="CL1096" s="19"/>
      <c r="CM1096" s="19"/>
      <c r="CN1096" s="19"/>
      <c r="CO1096" s="19"/>
      <c r="CP1096" s="19"/>
      <c r="CQ1096" s="19"/>
      <c r="CR1096" s="19"/>
      <c r="CS1096" s="19"/>
      <c r="CT1096" s="19"/>
      <c r="CU1096" s="19"/>
      <c r="CV1096" s="19"/>
    </row>
    <row r="1097" spans="1:100">
      <c r="A1097" s="19"/>
      <c r="B1097" s="19"/>
      <c r="C1097" s="19"/>
      <c r="D1097" s="19"/>
      <c r="E1097" s="19"/>
      <c r="F1097" s="19"/>
      <c r="G1097" s="19"/>
      <c r="H1097" s="21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  <c r="AK1097" s="19"/>
      <c r="AL1097" s="19"/>
      <c r="AM1097" s="19"/>
      <c r="AN1097" s="19"/>
      <c r="AO1097" s="19"/>
      <c r="AP1097" s="19"/>
      <c r="AQ1097" s="19"/>
      <c r="AR1097" s="19"/>
      <c r="AS1097" s="19"/>
      <c r="AT1097" s="19"/>
      <c r="AU1097" s="19"/>
      <c r="AV1097" s="19"/>
      <c r="AW1097" s="19"/>
      <c r="AX1097" s="19"/>
      <c r="AY1097" s="19"/>
      <c r="AZ1097" s="19"/>
      <c r="BA1097" s="19"/>
      <c r="BB1097" s="19"/>
      <c r="BC1097" s="19"/>
      <c r="BD1097" s="19"/>
      <c r="BE1097" s="19"/>
      <c r="BF1097" s="19"/>
      <c r="BG1097" s="19"/>
      <c r="BH1097" s="19"/>
      <c r="BI1097" s="19"/>
      <c r="BJ1097" s="19"/>
      <c r="BK1097" s="19"/>
      <c r="BL1097" s="19"/>
      <c r="BM1097" s="19"/>
      <c r="BN1097" s="19"/>
      <c r="BO1097" s="19"/>
      <c r="BP1097" s="19"/>
      <c r="BQ1097" s="19"/>
      <c r="BR1097" s="19"/>
      <c r="BS1097" s="19"/>
      <c r="BT1097" s="19"/>
      <c r="BU1097" s="19"/>
      <c r="BV1097" s="19"/>
      <c r="BW1097" s="19"/>
      <c r="BX1097" s="19"/>
      <c r="BY1097" s="19"/>
      <c r="BZ1097" s="19"/>
      <c r="CA1097" s="19"/>
      <c r="CB1097" s="19"/>
      <c r="CC1097" s="19"/>
      <c r="CD1097" s="19"/>
      <c r="CE1097" s="19"/>
      <c r="CF1097" s="19"/>
      <c r="CG1097" s="19"/>
      <c r="CH1097" s="19"/>
      <c r="CI1097" s="19"/>
      <c r="CJ1097" s="19"/>
      <c r="CK1097" s="19"/>
      <c r="CL1097" s="19"/>
      <c r="CM1097" s="19"/>
      <c r="CN1097" s="19"/>
      <c r="CO1097" s="19"/>
      <c r="CP1097" s="19"/>
      <c r="CQ1097" s="19"/>
      <c r="CR1097" s="19"/>
      <c r="CS1097" s="19"/>
      <c r="CT1097" s="19"/>
      <c r="CU1097" s="19"/>
      <c r="CV1097" s="19"/>
    </row>
    <row r="1098" spans="1:100">
      <c r="A1098" s="19"/>
      <c r="B1098" s="19"/>
      <c r="C1098" s="19"/>
      <c r="D1098" s="19"/>
      <c r="E1098" s="19"/>
      <c r="F1098" s="19"/>
      <c r="G1098" s="19"/>
      <c r="H1098" s="21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  <c r="AD1098" s="19"/>
      <c r="AE1098" s="19"/>
      <c r="AF1098" s="19"/>
      <c r="AG1098" s="19"/>
      <c r="AH1098" s="19"/>
      <c r="AI1098" s="19"/>
      <c r="AJ1098" s="19"/>
      <c r="AK1098" s="19"/>
      <c r="AL1098" s="19"/>
      <c r="AM1098" s="19"/>
      <c r="AN1098" s="19"/>
      <c r="AO1098" s="19"/>
      <c r="AP1098" s="19"/>
      <c r="AQ1098" s="19"/>
      <c r="AR1098" s="19"/>
      <c r="AS1098" s="19"/>
      <c r="AT1098" s="19"/>
      <c r="AU1098" s="19"/>
      <c r="AV1098" s="19"/>
      <c r="AW1098" s="19"/>
      <c r="AX1098" s="19"/>
      <c r="AY1098" s="19"/>
      <c r="AZ1098" s="19"/>
      <c r="BA1098" s="19"/>
      <c r="BB1098" s="19"/>
      <c r="BC1098" s="19"/>
      <c r="BD1098" s="19"/>
      <c r="BE1098" s="19"/>
      <c r="BF1098" s="19"/>
      <c r="BG1098" s="19"/>
      <c r="BH1098" s="19"/>
      <c r="BI1098" s="19"/>
      <c r="BJ1098" s="19"/>
      <c r="BK1098" s="19"/>
      <c r="BL1098" s="19"/>
      <c r="BM1098" s="19"/>
      <c r="BN1098" s="19"/>
      <c r="BO1098" s="19"/>
      <c r="BP1098" s="19"/>
      <c r="BQ1098" s="19"/>
      <c r="BR1098" s="19"/>
      <c r="BS1098" s="19"/>
      <c r="BT1098" s="19"/>
      <c r="BU1098" s="19"/>
      <c r="BV1098" s="19"/>
      <c r="BW1098" s="19"/>
      <c r="BX1098" s="19"/>
      <c r="BY1098" s="19"/>
      <c r="BZ1098" s="19"/>
      <c r="CA1098" s="19"/>
      <c r="CB1098" s="19"/>
      <c r="CC1098" s="19"/>
      <c r="CD1098" s="19"/>
      <c r="CE1098" s="19"/>
      <c r="CF1098" s="19"/>
      <c r="CG1098" s="19"/>
      <c r="CH1098" s="19"/>
      <c r="CI1098" s="19"/>
      <c r="CJ1098" s="19"/>
      <c r="CK1098" s="19"/>
      <c r="CL1098" s="19"/>
      <c r="CM1098" s="19"/>
      <c r="CN1098" s="19"/>
      <c r="CO1098" s="19"/>
      <c r="CP1098" s="19"/>
      <c r="CQ1098" s="19"/>
      <c r="CR1098" s="19"/>
      <c r="CS1098" s="19"/>
      <c r="CT1098" s="19"/>
      <c r="CU1098" s="19"/>
      <c r="CV1098" s="19"/>
    </row>
    <row r="1099" spans="1:100">
      <c r="A1099" s="19"/>
      <c r="B1099" s="19"/>
      <c r="C1099" s="19"/>
      <c r="D1099" s="19"/>
      <c r="E1099" s="19"/>
      <c r="F1099" s="19"/>
      <c r="G1099" s="19"/>
      <c r="H1099" s="21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19"/>
      <c r="AD1099" s="19"/>
      <c r="AE1099" s="19"/>
      <c r="AF1099" s="19"/>
      <c r="AG1099" s="19"/>
      <c r="AH1099" s="19"/>
      <c r="AI1099" s="19"/>
      <c r="AJ1099" s="19"/>
      <c r="AK1099" s="19"/>
      <c r="AL1099" s="19"/>
      <c r="AM1099" s="19"/>
      <c r="AN1099" s="19"/>
      <c r="AO1099" s="19"/>
      <c r="AP1099" s="19"/>
      <c r="AQ1099" s="19"/>
      <c r="AR1099" s="19"/>
      <c r="AS1099" s="19"/>
      <c r="AT1099" s="19"/>
      <c r="AU1099" s="19"/>
      <c r="AV1099" s="19"/>
      <c r="AW1099" s="19"/>
      <c r="AX1099" s="19"/>
      <c r="AY1099" s="19"/>
      <c r="AZ1099" s="19"/>
      <c r="BA1099" s="19"/>
      <c r="BB1099" s="19"/>
      <c r="BC1099" s="19"/>
      <c r="BD1099" s="19"/>
      <c r="BE1099" s="19"/>
      <c r="BF1099" s="19"/>
      <c r="BG1099" s="19"/>
      <c r="BH1099" s="19"/>
      <c r="BI1099" s="19"/>
      <c r="BJ1099" s="19"/>
      <c r="BK1099" s="19"/>
      <c r="BL1099" s="19"/>
      <c r="BM1099" s="19"/>
      <c r="BN1099" s="19"/>
      <c r="BO1099" s="19"/>
      <c r="BP1099" s="19"/>
      <c r="BQ1099" s="19"/>
      <c r="BR1099" s="19"/>
      <c r="BS1099" s="19"/>
      <c r="BT1099" s="19"/>
      <c r="BU1099" s="19"/>
      <c r="BV1099" s="19"/>
      <c r="BW1099" s="19"/>
      <c r="BX1099" s="19"/>
      <c r="BY1099" s="19"/>
      <c r="BZ1099" s="19"/>
      <c r="CA1099" s="19"/>
      <c r="CB1099" s="19"/>
      <c r="CC1099" s="19"/>
      <c r="CD1099" s="19"/>
      <c r="CE1099" s="19"/>
      <c r="CF1099" s="19"/>
      <c r="CG1099" s="19"/>
      <c r="CH1099" s="19"/>
      <c r="CI1099" s="19"/>
      <c r="CJ1099" s="19"/>
      <c r="CK1099" s="19"/>
      <c r="CL1099" s="19"/>
      <c r="CM1099" s="19"/>
      <c r="CN1099" s="19"/>
      <c r="CO1099" s="19"/>
      <c r="CP1099" s="19"/>
      <c r="CQ1099" s="19"/>
      <c r="CR1099" s="19"/>
      <c r="CS1099" s="19"/>
      <c r="CT1099" s="19"/>
      <c r="CU1099" s="19"/>
      <c r="CV1099" s="19"/>
    </row>
    <row r="1100" spans="1:100">
      <c r="A1100" s="19"/>
      <c r="B1100" s="19"/>
      <c r="C1100" s="19"/>
      <c r="D1100" s="19"/>
      <c r="E1100" s="19"/>
      <c r="F1100" s="19"/>
      <c r="G1100" s="19"/>
      <c r="H1100" s="21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19"/>
      <c r="AD1100" s="19"/>
      <c r="AE1100" s="19"/>
      <c r="AF1100" s="19"/>
      <c r="AG1100" s="19"/>
      <c r="AH1100" s="19"/>
      <c r="AI1100" s="19"/>
      <c r="AJ1100" s="19"/>
      <c r="AK1100" s="19"/>
      <c r="AL1100" s="19"/>
      <c r="AM1100" s="19"/>
      <c r="AN1100" s="19"/>
      <c r="AO1100" s="19"/>
      <c r="AP1100" s="19"/>
      <c r="AQ1100" s="19"/>
      <c r="AR1100" s="19"/>
      <c r="AS1100" s="19"/>
      <c r="AT1100" s="19"/>
      <c r="AU1100" s="19"/>
      <c r="AV1100" s="19"/>
      <c r="AW1100" s="19"/>
      <c r="AX1100" s="19"/>
      <c r="AY1100" s="19"/>
      <c r="AZ1100" s="19"/>
      <c r="BA1100" s="19"/>
      <c r="BB1100" s="19"/>
      <c r="BC1100" s="19"/>
      <c r="BD1100" s="19"/>
      <c r="BE1100" s="19"/>
      <c r="BF1100" s="19"/>
      <c r="BG1100" s="19"/>
      <c r="BH1100" s="19"/>
      <c r="BI1100" s="19"/>
      <c r="BJ1100" s="19"/>
      <c r="BK1100" s="19"/>
      <c r="BL1100" s="19"/>
      <c r="BM1100" s="19"/>
      <c r="BN1100" s="19"/>
      <c r="BO1100" s="19"/>
      <c r="BP1100" s="19"/>
      <c r="BQ1100" s="19"/>
      <c r="BR1100" s="19"/>
      <c r="BS1100" s="19"/>
      <c r="BT1100" s="19"/>
      <c r="BU1100" s="19"/>
      <c r="BV1100" s="19"/>
      <c r="BW1100" s="19"/>
      <c r="BX1100" s="19"/>
      <c r="BY1100" s="19"/>
      <c r="BZ1100" s="19"/>
      <c r="CA1100" s="19"/>
      <c r="CB1100" s="19"/>
      <c r="CC1100" s="19"/>
      <c r="CD1100" s="19"/>
      <c r="CE1100" s="19"/>
      <c r="CF1100" s="19"/>
      <c r="CG1100" s="19"/>
      <c r="CH1100" s="19"/>
      <c r="CI1100" s="19"/>
      <c r="CJ1100" s="19"/>
      <c r="CK1100" s="19"/>
      <c r="CL1100" s="19"/>
      <c r="CM1100" s="19"/>
      <c r="CN1100" s="19"/>
      <c r="CO1100" s="19"/>
      <c r="CP1100" s="19"/>
      <c r="CQ1100" s="19"/>
      <c r="CR1100" s="19"/>
      <c r="CS1100" s="19"/>
      <c r="CT1100" s="19"/>
      <c r="CU1100" s="19"/>
      <c r="CV1100" s="19"/>
    </row>
  </sheetData>
  <sheetProtection algorithmName="SHA-512" hashValue="SwGRgx5D6ExYO1Mo6UCVZ8YJDkPTKIr8gAQhn4F5Ume+yEg77fSOmW4UlPYm5/OESvXK98Gv9fRsHCYRianKcg==" saltValue="1SX7nkTSoA6yfJol1kNR2w==" spinCount="100000" sheet="1" objects="1" scenarios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04b7451-874c-42d2-9b73-4006e5268895}" enabled="1" method="Privileged" siteId="{d87c80fa-0b2e-408b-bd54-870a4e134ba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Forside</vt:lpstr>
      <vt:lpstr>01_engasjementer</vt:lpstr>
      <vt:lpstr>02_intern_risikoklasse</vt:lpstr>
      <vt:lpstr>03_annen_informasjon</vt:lpstr>
      <vt:lpstr>gyldige koder</vt:lpstr>
      <vt:lpstr>kvalitetskontroll_gyldige koder</vt:lpstr>
      <vt:lpstr>global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2010-10-27T13:28:04Z</dcterms:created>
  <dcterms:modified xsi:type="dcterms:W3CDTF">2026-07-14T11:38:16Z</dcterms:modified>
  <cp:category/>
  <cp:contentStatus/>
</cp:coreProperties>
</file>